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155"/>
  </bookViews>
  <sheets>
    <sheet name="Plastic_ALT_ТЗ" sheetId="1" r:id="rId1"/>
  </sheets>
  <definedNames>
    <definedName name="_GoBack" localSheetId="0">Plastic_ALT_ТЗ!$I$2</definedName>
  </definedNames>
  <calcPr calcId="124519"/>
</workbook>
</file>

<file path=xl/calcChain.xml><?xml version="1.0" encoding="utf-8"?>
<calcChain xmlns="http://schemas.openxmlformats.org/spreadsheetml/2006/main">
  <c r="O4" i="1"/>
  <c r="O5" s="1"/>
  <c r="O6" s="1"/>
  <c r="O7" s="1"/>
  <c r="O8" s="1"/>
  <c r="O9" s="1"/>
  <c r="O10" s="1"/>
  <c r="O11" s="1"/>
  <c r="O12" s="1"/>
  <c r="O13" s="1"/>
  <c r="O14" s="1"/>
  <c r="O15" s="1"/>
  <c r="O16" s="1"/>
  <c r="O17" s="1"/>
  <c r="F4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M4" l="1"/>
  <c r="N4" s="1"/>
  <c r="M5"/>
  <c r="N5" s="1"/>
  <c r="M6"/>
  <c r="N6" s="1"/>
  <c r="M7"/>
  <c r="N7" s="1"/>
  <c r="M8"/>
  <c r="N8" s="1"/>
  <c r="M9"/>
  <c r="N9" s="1"/>
  <c r="M10"/>
  <c r="N10" s="1"/>
  <c r="M11"/>
  <c r="N11" s="1"/>
  <c r="M12"/>
  <c r="N12" s="1"/>
  <c r="M13"/>
  <c r="N13" s="1"/>
  <c r="M14"/>
  <c r="N14" s="1"/>
  <c r="M15"/>
  <c r="N15" s="1"/>
  <c r="M16"/>
  <c r="N16" s="1"/>
  <c r="M17"/>
  <c r="N17" s="1"/>
  <c r="N3"/>
  <c r="M3"/>
  <c r="L4"/>
  <c r="L5"/>
  <c r="L6"/>
  <c r="L7"/>
  <c r="L8"/>
  <c r="L9"/>
  <c r="L10"/>
  <c r="L11"/>
  <c r="L12"/>
  <c r="L13"/>
  <c r="L14"/>
  <c r="L15"/>
  <c r="L16"/>
  <c r="L17"/>
  <c r="L3"/>
  <c r="L19" l="1"/>
  <c r="N19"/>
  <c r="G4"/>
  <c r="I4" s="1"/>
  <c r="G5"/>
  <c r="I5" s="1"/>
  <c r="G6"/>
  <c r="I6" s="1"/>
  <c r="G7"/>
  <c r="I7" s="1"/>
  <c r="G8"/>
  <c r="I8" s="1"/>
  <c r="G9"/>
  <c r="I9" s="1"/>
  <c r="G10"/>
  <c r="I10" s="1"/>
  <c r="G11"/>
  <c r="I11" s="1"/>
  <c r="G12"/>
  <c r="I12" s="1"/>
  <c r="G13"/>
  <c r="I13" s="1"/>
  <c r="G14"/>
  <c r="I14" s="1"/>
  <c r="G15"/>
  <c r="I15" s="1"/>
  <c r="G16"/>
  <c r="I16" s="1"/>
  <c r="G17"/>
  <c r="I17" s="1"/>
  <c r="G3"/>
  <c r="I3" s="1"/>
  <c r="J17"/>
  <c r="J16"/>
  <c r="J15"/>
  <c r="J14"/>
  <c r="J13"/>
  <c r="J12"/>
  <c r="J11"/>
  <c r="J10"/>
  <c r="J9"/>
  <c r="J8"/>
  <c r="J7"/>
  <c r="J6"/>
  <c r="J5"/>
  <c r="J4"/>
  <c r="E4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J3"/>
  <c r="E3"/>
  <c r="J19" l="1"/>
</calcChain>
</file>

<file path=xl/comments1.xml><?xml version="1.0" encoding="utf-8"?>
<comments xmlns="http://schemas.openxmlformats.org/spreadsheetml/2006/main">
  <authors>
    <author>User</author>
  </authors>
  <commentList>
    <comment ref="E4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ЄИ 25 шт</t>
        </r>
      </text>
    </comment>
  </commentList>
</comments>
</file>

<file path=xl/sharedStrings.xml><?xml version="1.0" encoding="utf-8"?>
<sst xmlns="http://schemas.openxmlformats.org/spreadsheetml/2006/main" count="94" uniqueCount="39">
  <si>
    <t>№пп</t>
  </si>
  <si>
    <t>Назва реактиву, або еквівалент</t>
  </si>
  <si>
    <t>Од.вим.</t>
  </si>
  <si>
    <t>Загальна кількість, уп</t>
  </si>
  <si>
    <t>Загальна кількість, шт</t>
  </si>
  <si>
    <t>ПДВ за 1 одиницю</t>
  </si>
  <si>
    <t xml:space="preserve">Цінова пропозиція фірми №1, з ПДВ </t>
  </si>
  <si>
    <t>Ціна за 1 одиницю без ПДВ</t>
  </si>
  <si>
    <t>Загальна сума</t>
  </si>
  <si>
    <t xml:space="preserve">Цінова пропозиція фірми №2,  з ПДВ </t>
  </si>
  <si>
    <t xml:space="preserve">Ціна середня, з ПДВ </t>
  </si>
  <si>
    <t xml:space="preserve">НАЦІОНАЛЬНИЙ КЛАСИФІКАТОР УКРАЇНИ
Єдиний закупівельний словник          ДК 021:2015  </t>
  </si>
  <si>
    <t>Відомості про державну реєстрацію/технічний регламент</t>
  </si>
  <si>
    <t>НАЦІОНАЛЬНИЙ КЛАСИФІКАТОР УКРАЇНИ Класифікатор медичних виробів НК 024:2019</t>
  </si>
  <si>
    <t xml:space="preserve">Пластиковий планшет для культивування клітин з ультра-низькоадгезивною поверхнею, індивідуальна упаковка, стерильний, 24-лунок. </t>
  </si>
  <si>
    <t>шт</t>
  </si>
  <si>
    <t xml:space="preserve">Пластиковий планшет для культивування клітин з ультра-низькоадгезивною поверхнею, індивідуальна упаковка, стерильний, 6-лунок. </t>
  </si>
  <si>
    <t>Серологічні пипетки з полістеролу, градуйовані, стерильні, в індивідуальній упаковці, 2 мл. Falcon® Serological Pipettes, 2 mL або аналог.</t>
  </si>
  <si>
    <t>Серологічні пипетки з полістеролу, градуйовані, стерильні, в індивідуальній упаковці, 5 мл. Falcon® Serological Pipettes, 5 mL або аналог.</t>
  </si>
  <si>
    <t>Серологічні пипетки з полістеролу, градуйовані, стерильні, в індивідуальній упаковці, 10 мл. Falcon® Serological Pipettes, 10 mL або аналог.</t>
  </si>
  <si>
    <t>Серологічні пипетки з полістеролу, градуйовані, стерильні, в індивідуальній упаковці, 25 мл. Falcon® Serological Pipettes, 25 mL або аналог.</t>
  </si>
  <si>
    <t>Конічні центрифужні пробірки з поліпропілену, 15 мл, з гвинтовою кришкою, стерильні. Falcon® Conical Tubes, 15 mL або аналог.</t>
  </si>
  <si>
    <t>Полістеролові бутилі для зберігання стерильних середовищ, 125 мл, в індивідуальній упаковці, придатні для автоклавування або стерилізації гарячим паром, з гвинтовою кришкою.</t>
  </si>
  <si>
    <t>Полістеролові бутилі для зберігання стерильних середовищ, 250 мл, в індивідуальній упаковці, придатні для автоклавування або стерилізації гарячим паром, з гвинтовою кришкою.</t>
  </si>
  <si>
    <t>Кріопробірки з поліпропілену для зберігання клітин в умовах рідкого азоту, з гвинтовою кришкою, стерильні, 2,0 мл, 450 шт/уп</t>
  </si>
  <si>
    <t>Кріопробірки з поліпропілену для зберігання клітин в умовах рідкого азоту, з гвинтовою кришкою, стерильні, 5,0 мл, 300 шт/уп</t>
  </si>
  <si>
    <t>Підвісна вставка в культуральний планшет з поліетилентерефталату для спільного культивування клітин, з розміром пор 0,4 мкм, що використовується в 24-лунковому планшеті для прикріплення клітин, культури клітин, диференціації. Стерильні. Millicell® Hanging Cell Culture Insert, PET 0.4 μm, 24-well, або аналог.</t>
  </si>
  <si>
    <t>Підвісна вставка в культуральний планшет з поліетилентерефталату для спільного культивування клітин, з розміром пор 0,4 мкм, що використовується в 6-лунковому планшеті для прикріплення клітин, культури клітин, диференціації. Стерильні. Millicell® Hanging Cell Culture Insert, PET 0.4 μm, 6-well, або аналог.</t>
  </si>
  <si>
    <t>Контейнер для повільного заморожування для кріопробірок від 1,0 до 1,8 мл, на 18 пробірок.  Mr. Frosty™ Freezing Container 18 (1.0 to 2.0mL Tubes)</t>
  </si>
  <si>
    <t>Контейнер для повільного заморожування для кріопробірок від 4,5 до 5,0 мл, на 12 пробірок.  Mr. Frosty™ Freezing Container 12 (4.5 to 5.0mL Tubes)</t>
  </si>
  <si>
    <t>Загалом</t>
  </si>
  <si>
    <t>Лист-пояснення про відсутність потреби у реєстрації</t>
  </si>
  <si>
    <t>61296-Мікропланшет ІВД</t>
  </si>
  <si>
    <t>43375-Піпетка з ручним заповненням</t>
  </si>
  <si>
    <t xml:space="preserve">58970 -
Пробірка центрифужна ІВД, стерильна
</t>
  </si>
  <si>
    <t xml:space="preserve">35413 -
Загальна лабораторна тара, багаторазова
</t>
  </si>
  <si>
    <t>57834-Кріопробірки для допоміжних репродуктивних технологій</t>
  </si>
  <si>
    <t>58969-Контейнер для кріохраненія зразків ІВД, стерильний</t>
  </si>
  <si>
    <t xml:space="preserve">33194000-6: Прилади та інструменти для переливання та вливання крові / розчинів </t>
  </si>
</sst>
</file>

<file path=xl/styles.xml><?xml version="1.0" encoding="utf-8"?>
<styleSheet xmlns="http://schemas.openxmlformats.org/spreadsheetml/2006/main">
  <numFmts count="1">
    <numFmt numFmtId="164" formatCode="#,##0.00_₴"/>
  </numFmts>
  <fonts count="19"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 applyBorder="0" applyProtection="0"/>
    <xf numFmtId="0" fontId="11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6" fillId="3" borderId="2" xfId="0" applyFont="1" applyFill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2" xfId="0" applyNumberFormat="1" applyBorder="1" applyAlignment="1">
      <alignment vertical="center"/>
    </xf>
    <xf numFmtId="164" fontId="7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0" xfId="0" applyFont="1"/>
    <xf numFmtId="0" fontId="0" fillId="0" borderId="2" xfId="0" applyFont="1" applyBorder="1"/>
    <xf numFmtId="49" fontId="13" fillId="0" borderId="1" xfId="0" applyNumberFormat="1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/>
    </xf>
  </cellXfs>
  <cellStyles count="6">
    <cellStyle name="Excel Built-in Normal" xfId="1"/>
    <cellStyle name="Обычный" xfId="0" builtinId="0"/>
    <cellStyle name="Обычный 2" xfId="2"/>
    <cellStyle name="Обычный 3" xfId="3"/>
    <cellStyle name="Обычный 4" xfId="4"/>
    <cellStyle name="Процентн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19"/>
  <sheetViews>
    <sheetView tabSelected="1" topLeftCell="C1" zoomScale="80" zoomScaleNormal="80" workbookViewId="0">
      <selection activeCell="C20" sqref="A20:XFD33"/>
    </sheetView>
  </sheetViews>
  <sheetFormatPr defaultRowHeight="14.25"/>
  <cols>
    <col min="1" max="1" width="7.125" style="4" customWidth="1"/>
    <col min="2" max="2" width="55" customWidth="1"/>
    <col min="3" max="3" width="8.125" style="9" customWidth="1"/>
    <col min="4" max="4" width="10.625" style="7" customWidth="1"/>
    <col min="5" max="5" width="12.25" style="9" customWidth="1"/>
    <col min="6" max="6" width="7.125" style="9" customWidth="1"/>
    <col min="7" max="7" width="14" style="14" customWidth="1"/>
    <col min="8" max="8" width="14" style="10" customWidth="1"/>
    <col min="9" max="9" width="15.75" style="7" customWidth="1"/>
    <col min="10" max="10" width="12.75" style="10" customWidth="1"/>
    <col min="11" max="11" width="12.375" style="14" customWidth="1"/>
    <col min="12" max="12" width="14" style="14" customWidth="1"/>
    <col min="13" max="13" width="14.375" style="14" customWidth="1"/>
    <col min="14" max="14" width="19.375" style="14" customWidth="1"/>
    <col min="15" max="15" width="12.125" style="14" customWidth="1"/>
    <col min="16" max="16" width="31.125" customWidth="1"/>
    <col min="17" max="17" width="27.875" customWidth="1"/>
    <col min="18" max="18" width="34" customWidth="1"/>
  </cols>
  <sheetData>
    <row r="2" spans="1:18" ht="80.25" customHeight="1">
      <c r="A2" s="26" t="s">
        <v>0</v>
      </c>
      <c r="B2" s="27" t="s">
        <v>1</v>
      </c>
      <c r="C2" s="28" t="s">
        <v>2</v>
      </c>
      <c r="D2" s="27" t="s">
        <v>3</v>
      </c>
      <c r="E2" s="27" t="s">
        <v>4</v>
      </c>
      <c r="F2" s="26" t="s">
        <v>0</v>
      </c>
      <c r="G2" s="29" t="s">
        <v>5</v>
      </c>
      <c r="H2" s="29" t="s">
        <v>6</v>
      </c>
      <c r="I2" s="30" t="s">
        <v>7</v>
      </c>
      <c r="J2" s="29" t="s">
        <v>8</v>
      </c>
      <c r="K2" s="31" t="s">
        <v>9</v>
      </c>
      <c r="L2" s="31" t="s">
        <v>8</v>
      </c>
      <c r="M2" s="29" t="s">
        <v>10</v>
      </c>
      <c r="N2" s="31" t="s">
        <v>8</v>
      </c>
      <c r="O2" s="26" t="s">
        <v>0</v>
      </c>
      <c r="P2" s="32" t="s">
        <v>11</v>
      </c>
      <c r="Q2" s="24" t="s">
        <v>12</v>
      </c>
      <c r="R2" s="25" t="s">
        <v>13</v>
      </c>
    </row>
    <row r="3" spans="1:18" ht="43.5" customHeight="1">
      <c r="A3" s="33">
        <v>1</v>
      </c>
      <c r="B3" s="1" t="s">
        <v>14</v>
      </c>
      <c r="C3" s="15" t="s">
        <v>15</v>
      </c>
      <c r="D3" s="34">
        <v>15</v>
      </c>
      <c r="E3" s="34">
        <f>15*7</f>
        <v>105</v>
      </c>
      <c r="F3" s="33">
        <v>1</v>
      </c>
      <c r="G3" s="35">
        <f>H3/6</f>
        <v>720</v>
      </c>
      <c r="H3" s="36">
        <v>4320</v>
      </c>
      <c r="I3" s="37">
        <f>H3-G3</f>
        <v>3600</v>
      </c>
      <c r="J3" s="36">
        <f>H3*D3</f>
        <v>64800</v>
      </c>
      <c r="K3" s="35">
        <v>4680</v>
      </c>
      <c r="L3" s="35">
        <f>K3*D3</f>
        <v>70200</v>
      </c>
      <c r="M3" s="35">
        <f>(H3+K3)/2</f>
        <v>4500</v>
      </c>
      <c r="N3" s="35">
        <f>M3*D3</f>
        <v>67500</v>
      </c>
      <c r="O3" s="33">
        <v>1</v>
      </c>
      <c r="P3" s="38" t="s">
        <v>38</v>
      </c>
      <c r="Q3" s="17" t="s">
        <v>31</v>
      </c>
      <c r="R3" s="18" t="s">
        <v>32</v>
      </c>
    </row>
    <row r="4" spans="1:18" ht="46.5" customHeight="1">
      <c r="A4" s="39">
        <f t="shared" ref="A4:A17" si="0">A3+1</f>
        <v>2</v>
      </c>
      <c r="B4" s="2" t="s">
        <v>16</v>
      </c>
      <c r="C4" s="15" t="s">
        <v>15</v>
      </c>
      <c r="D4" s="40">
        <v>15</v>
      </c>
      <c r="E4" s="40">
        <f>15*7</f>
        <v>105</v>
      </c>
      <c r="F4" s="39">
        <f t="shared" ref="F4:F17" si="1">F3+1</f>
        <v>2</v>
      </c>
      <c r="G4" s="35">
        <f t="shared" ref="G4:G17" si="2">H4/6</f>
        <v>1044</v>
      </c>
      <c r="H4" s="36">
        <v>6264</v>
      </c>
      <c r="I4" s="37">
        <f t="shared" ref="I4:I17" si="3">H4-G4</f>
        <v>5220</v>
      </c>
      <c r="J4" s="36">
        <f t="shared" ref="J4:J17" si="4">H4*D4</f>
        <v>93960</v>
      </c>
      <c r="K4" s="35">
        <v>6820</v>
      </c>
      <c r="L4" s="35">
        <f t="shared" ref="L4:L17" si="5">K4*D4</f>
        <v>102300</v>
      </c>
      <c r="M4" s="35">
        <f t="shared" ref="M4:M17" si="6">(H4+K4)/2</f>
        <v>6542</v>
      </c>
      <c r="N4" s="35">
        <f t="shared" ref="N4:N17" si="7">M4*D4</f>
        <v>98130</v>
      </c>
      <c r="O4" s="39">
        <f t="shared" ref="O4:O17" si="8">O3+1</f>
        <v>2</v>
      </c>
      <c r="P4" s="38" t="s">
        <v>38</v>
      </c>
      <c r="Q4" s="17" t="s">
        <v>31</v>
      </c>
      <c r="R4" s="18" t="s">
        <v>32</v>
      </c>
    </row>
    <row r="5" spans="1:18" ht="43.5" customHeight="1">
      <c r="A5" s="39">
        <f t="shared" si="0"/>
        <v>3</v>
      </c>
      <c r="B5" s="1" t="s">
        <v>17</v>
      </c>
      <c r="C5" s="15" t="s">
        <v>15</v>
      </c>
      <c r="D5" s="34">
        <v>5</v>
      </c>
      <c r="E5" s="34">
        <v>500</v>
      </c>
      <c r="F5" s="39">
        <f t="shared" si="1"/>
        <v>3</v>
      </c>
      <c r="G5" s="35">
        <f t="shared" si="2"/>
        <v>604</v>
      </c>
      <c r="H5" s="36">
        <v>3624</v>
      </c>
      <c r="I5" s="37">
        <f t="shared" si="3"/>
        <v>3020</v>
      </c>
      <c r="J5" s="36">
        <f t="shared" si="4"/>
        <v>18120</v>
      </c>
      <c r="K5" s="35">
        <v>3580</v>
      </c>
      <c r="L5" s="35">
        <f t="shared" si="5"/>
        <v>17900</v>
      </c>
      <c r="M5" s="35">
        <f t="shared" si="6"/>
        <v>3602</v>
      </c>
      <c r="N5" s="35">
        <f t="shared" si="7"/>
        <v>18010</v>
      </c>
      <c r="O5" s="39">
        <f t="shared" si="8"/>
        <v>3</v>
      </c>
      <c r="P5" s="38" t="s">
        <v>38</v>
      </c>
      <c r="Q5" s="17" t="s">
        <v>31</v>
      </c>
      <c r="R5" s="18" t="s">
        <v>33</v>
      </c>
    </row>
    <row r="6" spans="1:18" ht="41.25" customHeight="1">
      <c r="A6" s="39">
        <f t="shared" si="0"/>
        <v>4</v>
      </c>
      <c r="B6" s="1" t="s">
        <v>18</v>
      </c>
      <c r="C6" s="15" t="s">
        <v>15</v>
      </c>
      <c r="D6" s="34">
        <v>10</v>
      </c>
      <c r="E6" s="34">
        <v>500</v>
      </c>
      <c r="F6" s="39">
        <f t="shared" si="1"/>
        <v>4</v>
      </c>
      <c r="G6" s="35">
        <f t="shared" si="2"/>
        <v>307</v>
      </c>
      <c r="H6" s="36">
        <v>1842</v>
      </c>
      <c r="I6" s="37">
        <f t="shared" si="3"/>
        <v>1535</v>
      </c>
      <c r="J6" s="36">
        <f t="shared" si="4"/>
        <v>18420</v>
      </c>
      <c r="K6" s="35">
        <v>2050</v>
      </c>
      <c r="L6" s="35">
        <f t="shared" si="5"/>
        <v>20500</v>
      </c>
      <c r="M6" s="35">
        <f t="shared" si="6"/>
        <v>1946</v>
      </c>
      <c r="N6" s="35">
        <f t="shared" si="7"/>
        <v>19460</v>
      </c>
      <c r="O6" s="39">
        <f t="shared" si="8"/>
        <v>4</v>
      </c>
      <c r="P6" s="38" t="s">
        <v>38</v>
      </c>
      <c r="Q6" s="17" t="s">
        <v>31</v>
      </c>
      <c r="R6" s="18" t="s">
        <v>33</v>
      </c>
    </row>
    <row r="7" spans="1:18" ht="44.25" customHeight="1">
      <c r="A7" s="39">
        <f t="shared" si="0"/>
        <v>5</v>
      </c>
      <c r="B7" s="1" t="s">
        <v>19</v>
      </c>
      <c r="C7" s="15" t="s">
        <v>15</v>
      </c>
      <c r="D7" s="34">
        <v>10</v>
      </c>
      <c r="E7" s="34">
        <v>500</v>
      </c>
      <c r="F7" s="39">
        <f t="shared" si="1"/>
        <v>5</v>
      </c>
      <c r="G7" s="41">
        <f t="shared" si="2"/>
        <v>434</v>
      </c>
      <c r="H7" s="36">
        <v>2604</v>
      </c>
      <c r="I7" s="37">
        <f t="shared" si="3"/>
        <v>2170</v>
      </c>
      <c r="J7" s="36">
        <f t="shared" si="4"/>
        <v>26040</v>
      </c>
      <c r="K7" s="35">
        <v>2890</v>
      </c>
      <c r="L7" s="35">
        <f t="shared" si="5"/>
        <v>28900</v>
      </c>
      <c r="M7" s="35">
        <f t="shared" si="6"/>
        <v>2747</v>
      </c>
      <c r="N7" s="35">
        <f t="shared" si="7"/>
        <v>27470</v>
      </c>
      <c r="O7" s="39">
        <f t="shared" si="8"/>
        <v>5</v>
      </c>
      <c r="P7" s="38" t="s">
        <v>38</v>
      </c>
      <c r="Q7" s="17" t="s">
        <v>31</v>
      </c>
      <c r="R7" s="18" t="s">
        <v>33</v>
      </c>
    </row>
    <row r="8" spans="1:18" ht="43.5" customHeight="1">
      <c r="A8" s="39">
        <f t="shared" si="0"/>
        <v>6</v>
      </c>
      <c r="B8" s="1" t="s">
        <v>20</v>
      </c>
      <c r="C8" s="15" t="s">
        <v>15</v>
      </c>
      <c r="D8" s="34">
        <v>10</v>
      </c>
      <c r="E8" s="34">
        <v>500</v>
      </c>
      <c r="F8" s="39">
        <f t="shared" si="1"/>
        <v>6</v>
      </c>
      <c r="G8" s="35">
        <f t="shared" si="2"/>
        <v>703</v>
      </c>
      <c r="H8" s="36">
        <v>4218</v>
      </c>
      <c r="I8" s="37">
        <f t="shared" si="3"/>
        <v>3515</v>
      </c>
      <c r="J8" s="36">
        <f t="shared" si="4"/>
        <v>42180</v>
      </c>
      <c r="K8" s="35">
        <v>4000</v>
      </c>
      <c r="L8" s="35">
        <f t="shared" si="5"/>
        <v>40000</v>
      </c>
      <c r="M8" s="35">
        <f t="shared" si="6"/>
        <v>4109</v>
      </c>
      <c r="N8" s="35">
        <f t="shared" si="7"/>
        <v>41090</v>
      </c>
      <c r="O8" s="39">
        <f t="shared" si="8"/>
        <v>6</v>
      </c>
      <c r="P8" s="38" t="s">
        <v>38</v>
      </c>
      <c r="Q8" s="17" t="s">
        <v>31</v>
      </c>
      <c r="R8" s="18" t="s">
        <v>33</v>
      </c>
    </row>
    <row r="9" spans="1:18" ht="31.5" customHeight="1">
      <c r="A9" s="39">
        <f t="shared" si="0"/>
        <v>7</v>
      </c>
      <c r="B9" s="1" t="s">
        <v>21</v>
      </c>
      <c r="C9" s="15" t="s">
        <v>15</v>
      </c>
      <c r="D9" s="34">
        <v>4</v>
      </c>
      <c r="E9" s="34">
        <v>200</v>
      </c>
      <c r="F9" s="39">
        <f t="shared" si="1"/>
        <v>7</v>
      </c>
      <c r="G9" s="35">
        <f t="shared" si="2"/>
        <v>945</v>
      </c>
      <c r="H9" s="36">
        <v>5670</v>
      </c>
      <c r="I9" s="37">
        <f t="shared" si="3"/>
        <v>4725</v>
      </c>
      <c r="J9" s="36">
        <f t="shared" si="4"/>
        <v>22680</v>
      </c>
      <c r="K9" s="35">
        <v>5850</v>
      </c>
      <c r="L9" s="35">
        <f t="shared" si="5"/>
        <v>23400</v>
      </c>
      <c r="M9" s="35">
        <f t="shared" si="6"/>
        <v>5760</v>
      </c>
      <c r="N9" s="35">
        <f t="shared" si="7"/>
        <v>23040</v>
      </c>
      <c r="O9" s="39">
        <f t="shared" si="8"/>
        <v>7</v>
      </c>
      <c r="P9" s="38" t="s">
        <v>38</v>
      </c>
      <c r="Q9" s="17" t="s">
        <v>31</v>
      </c>
      <c r="R9" s="19" t="s">
        <v>34</v>
      </c>
    </row>
    <row r="10" spans="1:18" ht="42.75" customHeight="1">
      <c r="A10" s="39">
        <f t="shared" si="0"/>
        <v>8</v>
      </c>
      <c r="B10" s="1" t="s">
        <v>22</v>
      </c>
      <c r="C10" s="15" t="s">
        <v>15</v>
      </c>
      <c r="D10" s="34">
        <v>2</v>
      </c>
      <c r="E10" s="34">
        <v>12</v>
      </c>
      <c r="F10" s="39">
        <f t="shared" si="1"/>
        <v>8</v>
      </c>
      <c r="G10" s="35">
        <f t="shared" si="2"/>
        <v>334</v>
      </c>
      <c r="H10" s="36">
        <v>2004</v>
      </c>
      <c r="I10" s="37">
        <f t="shared" si="3"/>
        <v>1670</v>
      </c>
      <c r="J10" s="36">
        <f t="shared" si="4"/>
        <v>4008</v>
      </c>
      <c r="K10" s="35">
        <v>2000</v>
      </c>
      <c r="L10" s="35">
        <f t="shared" si="5"/>
        <v>4000</v>
      </c>
      <c r="M10" s="35">
        <f t="shared" si="6"/>
        <v>2002</v>
      </c>
      <c r="N10" s="35">
        <f t="shared" si="7"/>
        <v>4004</v>
      </c>
      <c r="O10" s="39">
        <f t="shared" si="8"/>
        <v>8</v>
      </c>
      <c r="P10" s="38" t="s">
        <v>38</v>
      </c>
      <c r="Q10" s="17" t="s">
        <v>31</v>
      </c>
      <c r="R10" s="18" t="s">
        <v>35</v>
      </c>
    </row>
    <row r="11" spans="1:18" ht="43.5" customHeight="1">
      <c r="A11" s="39">
        <f t="shared" si="0"/>
        <v>9</v>
      </c>
      <c r="B11" s="1" t="s">
        <v>23</v>
      </c>
      <c r="C11" s="15" t="s">
        <v>15</v>
      </c>
      <c r="D11" s="34">
        <v>2</v>
      </c>
      <c r="E11" s="34">
        <v>12</v>
      </c>
      <c r="F11" s="39">
        <f t="shared" si="1"/>
        <v>9</v>
      </c>
      <c r="G11" s="35">
        <f t="shared" si="2"/>
        <v>442</v>
      </c>
      <c r="H11" s="36">
        <v>2652</v>
      </c>
      <c r="I11" s="37">
        <f t="shared" si="3"/>
        <v>2210</v>
      </c>
      <c r="J11" s="36">
        <f t="shared" si="4"/>
        <v>5304</v>
      </c>
      <c r="K11" s="35">
        <v>2870</v>
      </c>
      <c r="L11" s="35">
        <f t="shared" si="5"/>
        <v>5740</v>
      </c>
      <c r="M11" s="35">
        <f t="shared" si="6"/>
        <v>2761</v>
      </c>
      <c r="N11" s="35">
        <f t="shared" si="7"/>
        <v>5522</v>
      </c>
      <c r="O11" s="39">
        <f t="shared" si="8"/>
        <v>9</v>
      </c>
      <c r="P11" s="38" t="s">
        <v>38</v>
      </c>
      <c r="Q11" s="17" t="s">
        <v>31</v>
      </c>
      <c r="R11" s="18" t="s">
        <v>35</v>
      </c>
    </row>
    <row r="12" spans="1:18" ht="48.75" customHeight="1">
      <c r="A12" s="39">
        <f t="shared" si="0"/>
        <v>10</v>
      </c>
      <c r="B12" s="3" t="s">
        <v>24</v>
      </c>
      <c r="C12" s="16" t="s">
        <v>15</v>
      </c>
      <c r="D12" s="34">
        <v>1</v>
      </c>
      <c r="E12" s="34">
        <v>450</v>
      </c>
      <c r="F12" s="39">
        <f t="shared" si="1"/>
        <v>10</v>
      </c>
      <c r="G12" s="35">
        <f t="shared" si="2"/>
        <v>3359</v>
      </c>
      <c r="H12" s="36">
        <v>20154</v>
      </c>
      <c r="I12" s="37">
        <f t="shared" si="3"/>
        <v>16795</v>
      </c>
      <c r="J12" s="36">
        <f t="shared" si="4"/>
        <v>20154</v>
      </c>
      <c r="K12" s="35">
        <v>21000</v>
      </c>
      <c r="L12" s="35">
        <f t="shared" si="5"/>
        <v>21000</v>
      </c>
      <c r="M12" s="35">
        <f t="shared" si="6"/>
        <v>20577</v>
      </c>
      <c r="N12" s="35">
        <f t="shared" si="7"/>
        <v>20577</v>
      </c>
      <c r="O12" s="39">
        <f t="shared" si="8"/>
        <v>10</v>
      </c>
      <c r="P12" s="38" t="s">
        <v>38</v>
      </c>
      <c r="Q12" s="17" t="s">
        <v>31</v>
      </c>
      <c r="R12" s="18" t="s">
        <v>36</v>
      </c>
    </row>
    <row r="13" spans="1:18" ht="42.75" customHeight="1">
      <c r="A13" s="39">
        <f t="shared" si="0"/>
        <v>11</v>
      </c>
      <c r="B13" s="3" t="s">
        <v>25</v>
      </c>
      <c r="C13" s="16" t="s">
        <v>15</v>
      </c>
      <c r="D13" s="34">
        <v>1</v>
      </c>
      <c r="E13" s="34">
        <v>300</v>
      </c>
      <c r="F13" s="39">
        <f t="shared" si="1"/>
        <v>11</v>
      </c>
      <c r="G13" s="35">
        <f t="shared" si="2"/>
        <v>2359</v>
      </c>
      <c r="H13" s="36">
        <v>14154</v>
      </c>
      <c r="I13" s="37">
        <f t="shared" si="3"/>
        <v>11795</v>
      </c>
      <c r="J13" s="36">
        <f t="shared" si="4"/>
        <v>14154</v>
      </c>
      <c r="K13" s="35">
        <v>14200</v>
      </c>
      <c r="L13" s="35">
        <f t="shared" si="5"/>
        <v>14200</v>
      </c>
      <c r="M13" s="35">
        <f t="shared" si="6"/>
        <v>14177</v>
      </c>
      <c r="N13" s="35">
        <f t="shared" si="7"/>
        <v>14177</v>
      </c>
      <c r="O13" s="39">
        <f t="shared" si="8"/>
        <v>11</v>
      </c>
      <c r="P13" s="38" t="s">
        <v>38</v>
      </c>
      <c r="Q13" s="17" t="s">
        <v>31</v>
      </c>
      <c r="R13" s="18" t="s">
        <v>36</v>
      </c>
    </row>
    <row r="14" spans="1:18" ht="68.25" customHeight="1">
      <c r="A14" s="39">
        <f t="shared" si="0"/>
        <v>12</v>
      </c>
      <c r="B14" s="3" t="s">
        <v>26</v>
      </c>
      <c r="C14" s="16" t="s">
        <v>15</v>
      </c>
      <c r="D14" s="34">
        <v>2</v>
      </c>
      <c r="E14" s="34">
        <v>96</v>
      </c>
      <c r="F14" s="39">
        <f t="shared" si="1"/>
        <v>12</v>
      </c>
      <c r="G14" s="35">
        <f t="shared" si="2"/>
        <v>2629</v>
      </c>
      <c r="H14" s="36">
        <v>15774</v>
      </c>
      <c r="I14" s="37">
        <f t="shared" si="3"/>
        <v>13145</v>
      </c>
      <c r="J14" s="36">
        <f t="shared" si="4"/>
        <v>31548</v>
      </c>
      <c r="K14" s="35">
        <v>16050</v>
      </c>
      <c r="L14" s="35">
        <f t="shared" si="5"/>
        <v>32100</v>
      </c>
      <c r="M14" s="35">
        <f t="shared" si="6"/>
        <v>15912</v>
      </c>
      <c r="N14" s="35">
        <f t="shared" si="7"/>
        <v>31824</v>
      </c>
      <c r="O14" s="39">
        <f t="shared" si="8"/>
        <v>12</v>
      </c>
      <c r="P14" s="38" t="s">
        <v>38</v>
      </c>
      <c r="Q14" s="17" t="s">
        <v>31</v>
      </c>
      <c r="R14" s="20" t="s">
        <v>35</v>
      </c>
    </row>
    <row r="15" spans="1:18" ht="66.75" customHeight="1">
      <c r="A15" s="39">
        <f t="shared" si="0"/>
        <v>13</v>
      </c>
      <c r="B15" s="3" t="s">
        <v>27</v>
      </c>
      <c r="C15" s="16" t="s">
        <v>15</v>
      </c>
      <c r="D15" s="34">
        <v>4</v>
      </c>
      <c r="E15" s="34">
        <v>96</v>
      </c>
      <c r="F15" s="39">
        <f t="shared" si="1"/>
        <v>13</v>
      </c>
      <c r="G15" s="35">
        <f t="shared" si="2"/>
        <v>1594</v>
      </c>
      <c r="H15" s="36">
        <v>9564</v>
      </c>
      <c r="I15" s="37">
        <f t="shared" si="3"/>
        <v>7970</v>
      </c>
      <c r="J15" s="36">
        <f t="shared" si="4"/>
        <v>38256</v>
      </c>
      <c r="K15" s="35">
        <v>9940</v>
      </c>
      <c r="L15" s="35">
        <f t="shared" si="5"/>
        <v>39760</v>
      </c>
      <c r="M15" s="35">
        <f t="shared" si="6"/>
        <v>9752</v>
      </c>
      <c r="N15" s="35">
        <f t="shared" si="7"/>
        <v>39008</v>
      </c>
      <c r="O15" s="39">
        <f t="shared" si="8"/>
        <v>13</v>
      </c>
      <c r="P15" s="38" t="s">
        <v>38</v>
      </c>
      <c r="Q15" s="17" t="s">
        <v>31</v>
      </c>
      <c r="R15" s="21" t="s">
        <v>35</v>
      </c>
    </row>
    <row r="16" spans="1:18" ht="30" customHeight="1">
      <c r="A16" s="39">
        <f t="shared" si="0"/>
        <v>14</v>
      </c>
      <c r="B16" s="3" t="s">
        <v>28</v>
      </c>
      <c r="C16" s="16" t="s">
        <v>15</v>
      </c>
      <c r="D16" s="34">
        <v>2</v>
      </c>
      <c r="E16" s="34">
        <v>2</v>
      </c>
      <c r="F16" s="39">
        <f t="shared" si="1"/>
        <v>14</v>
      </c>
      <c r="G16" s="35">
        <f t="shared" si="2"/>
        <v>694</v>
      </c>
      <c r="H16" s="36">
        <v>4164</v>
      </c>
      <c r="I16" s="37">
        <f t="shared" si="3"/>
        <v>3470</v>
      </c>
      <c r="J16" s="36">
        <f t="shared" si="4"/>
        <v>8328</v>
      </c>
      <c r="K16" s="35">
        <v>4300</v>
      </c>
      <c r="L16" s="35">
        <f t="shared" si="5"/>
        <v>8600</v>
      </c>
      <c r="M16" s="35">
        <f t="shared" si="6"/>
        <v>4232</v>
      </c>
      <c r="N16" s="35">
        <f t="shared" si="7"/>
        <v>8464</v>
      </c>
      <c r="O16" s="39">
        <f t="shared" si="8"/>
        <v>14</v>
      </c>
      <c r="P16" s="38" t="s">
        <v>38</v>
      </c>
      <c r="Q16" s="17" t="s">
        <v>31</v>
      </c>
      <c r="R16" s="18" t="s">
        <v>37</v>
      </c>
    </row>
    <row r="17" spans="1:18" ht="29.25" customHeight="1">
      <c r="A17" s="39">
        <f t="shared" si="0"/>
        <v>15</v>
      </c>
      <c r="B17" s="3" t="s">
        <v>29</v>
      </c>
      <c r="C17" s="16" t="s">
        <v>15</v>
      </c>
      <c r="D17" s="34">
        <v>2</v>
      </c>
      <c r="E17" s="34">
        <v>2</v>
      </c>
      <c r="F17" s="39">
        <f t="shared" si="1"/>
        <v>15</v>
      </c>
      <c r="G17" s="35">
        <f t="shared" si="2"/>
        <v>712</v>
      </c>
      <c r="H17" s="36">
        <v>4272</v>
      </c>
      <c r="I17" s="37">
        <f t="shared" si="3"/>
        <v>3560</v>
      </c>
      <c r="J17" s="36">
        <f t="shared" si="4"/>
        <v>8544</v>
      </c>
      <c r="K17" s="35">
        <v>4605</v>
      </c>
      <c r="L17" s="35">
        <f t="shared" si="5"/>
        <v>9210</v>
      </c>
      <c r="M17" s="35">
        <f t="shared" si="6"/>
        <v>4438.5</v>
      </c>
      <c r="N17" s="35">
        <f t="shared" si="7"/>
        <v>8877</v>
      </c>
      <c r="O17" s="39">
        <f t="shared" si="8"/>
        <v>15</v>
      </c>
      <c r="P17" s="38" t="s">
        <v>38</v>
      </c>
      <c r="Q17" s="17" t="s">
        <v>31</v>
      </c>
      <c r="R17" s="18" t="s">
        <v>37</v>
      </c>
    </row>
    <row r="18" spans="1:18">
      <c r="P18" s="22"/>
      <c r="Q18" s="22"/>
      <c r="R18" s="22"/>
    </row>
    <row r="19" spans="1:18" ht="19.5" thickBot="1">
      <c r="B19" s="5" t="s">
        <v>30</v>
      </c>
      <c r="C19" s="8"/>
      <c r="D19" s="6"/>
      <c r="E19" s="8"/>
      <c r="F19" s="8"/>
      <c r="G19" s="13"/>
      <c r="H19" s="11"/>
      <c r="I19" s="6"/>
      <c r="J19" s="12">
        <f>SUM(J3:J17)</f>
        <v>416496</v>
      </c>
      <c r="K19" s="13"/>
      <c r="L19" s="12">
        <f>SUM(L3:L18)</f>
        <v>437810</v>
      </c>
      <c r="M19" s="12"/>
      <c r="N19" s="12">
        <f>SUM(N3:N18)</f>
        <v>427153</v>
      </c>
      <c r="O19" s="12"/>
      <c r="P19" s="23"/>
      <c r="Q19" s="23"/>
      <c r="R19" s="23"/>
    </row>
  </sheetData>
  <pageMargins left="0.25" right="0.25" top="0.18" bottom="0.16" header="0.16" footer="0.16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Plastic_ALT_ТЗ</vt:lpstr>
      <vt:lpstr>Plastic_ALT_ТЗ!_GoBack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</cp:lastModifiedBy>
  <cp:lastPrinted>2021-07-19T12:14:19Z</cp:lastPrinted>
  <dcterms:created xsi:type="dcterms:W3CDTF">2021-07-13T12:11:38Z</dcterms:created>
  <dcterms:modified xsi:type="dcterms:W3CDTF">2021-07-26T09:25:03Z</dcterms:modified>
</cp:coreProperties>
</file>