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workbookProtection lockWindows="1"/>
  <bookViews>
    <workbookView xWindow="-120" yWindow="-120" windowWidth="21840" windowHeight="13140" tabRatio="870" activeTab="1"/>
  </bookViews>
  <sheets>
    <sheet name="Аркуш1" sheetId="1" r:id="rId1"/>
    <sheet name="Штативы и контейнеры" sheetId="2" r:id="rId2"/>
    <sheet name="Стекло" sheetId="3" r:id="rId3"/>
    <sheet name="Пробирки" sheetId="4" r:id="rId4"/>
    <sheet name="Наконечники" sheetId="5" r:id="rId5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5" i="2"/>
  <c r="H5"/>
  <c r="H14" s="1"/>
  <c r="J5"/>
  <c r="K5"/>
  <c r="L5"/>
  <c r="F6"/>
  <c r="H6"/>
  <c r="J6"/>
  <c r="K6"/>
  <c r="L6" s="1"/>
  <c r="F7"/>
  <c r="H7"/>
  <c r="J7"/>
  <c r="J14" s="1"/>
  <c r="K7"/>
  <c r="L7" s="1"/>
  <c r="F8"/>
  <c r="H8"/>
  <c r="J8"/>
  <c r="K8"/>
  <c r="L8" s="1"/>
  <c r="F9"/>
  <c r="H9"/>
  <c r="J9"/>
  <c r="K9"/>
  <c r="L9"/>
  <c r="F10"/>
  <c r="H10"/>
  <c r="J10"/>
  <c r="K10"/>
  <c r="L10" s="1"/>
  <c r="F11"/>
  <c r="H11"/>
  <c r="J11"/>
  <c r="K11"/>
  <c r="L11" s="1"/>
  <c r="F12"/>
  <c r="H12"/>
  <c r="J12"/>
  <c r="K12"/>
  <c r="L12" s="1"/>
  <c r="F13"/>
  <c r="H13"/>
  <c r="J13"/>
  <c r="K13"/>
  <c r="L13"/>
  <c r="F14"/>
  <c r="A8" i="3"/>
  <c r="L14" i="2" l="1"/>
  <c r="A6" i="1"/>
  <c r="A8"/>
  <c r="A10"/>
  <c r="A12"/>
  <c r="A14"/>
  <c r="A16"/>
  <c r="A18"/>
  <c r="A20"/>
  <c r="A22"/>
  <c r="A24"/>
  <c r="A26"/>
  <c r="A28"/>
  <c r="A30"/>
  <c r="A32"/>
  <c r="A34"/>
  <c r="I13" i="5" l="1"/>
  <c r="J13" s="1"/>
  <c r="H13"/>
  <c r="F13"/>
  <c r="I12"/>
  <c r="J12" s="1"/>
  <c r="H12"/>
  <c r="F12"/>
  <c r="I11"/>
  <c r="J11" s="1"/>
  <c r="H11"/>
  <c r="F11"/>
  <c r="I10"/>
  <c r="J10" s="1"/>
  <c r="H10"/>
  <c r="F10"/>
  <c r="I9"/>
  <c r="J9" s="1"/>
  <c r="H9"/>
  <c r="F9"/>
  <c r="I8"/>
  <c r="J8" s="1"/>
  <c r="H8"/>
  <c r="F8"/>
  <c r="I7"/>
  <c r="J7" s="1"/>
  <c r="H7"/>
  <c r="F7"/>
  <c r="I6"/>
  <c r="J6" s="1"/>
  <c r="H6"/>
  <c r="F6"/>
  <c r="I5"/>
  <c r="J5" s="1"/>
  <c r="H5"/>
  <c r="F5"/>
  <c r="I4"/>
  <c r="J4" s="1"/>
  <c r="H4"/>
  <c r="F4"/>
  <c r="A4"/>
  <c r="A5" s="1"/>
  <c r="A6" s="1"/>
  <c r="A7" s="1"/>
  <c r="A8" s="1"/>
  <c r="A9" s="1"/>
  <c r="A10" s="1"/>
  <c r="A11" s="1"/>
  <c r="I3"/>
  <c r="J3" s="1"/>
  <c r="H3"/>
  <c r="F3"/>
  <c r="I14" i="4"/>
  <c r="J14" s="1"/>
  <c r="H14"/>
  <c r="F14"/>
  <c r="I13"/>
  <c r="J13" s="1"/>
  <c r="H13"/>
  <c r="F13"/>
  <c r="I12"/>
  <c r="J12" s="1"/>
  <c r="H12"/>
  <c r="F12"/>
  <c r="I11"/>
  <c r="J11" s="1"/>
  <c r="H11"/>
  <c r="F11"/>
  <c r="I10"/>
  <c r="J10" s="1"/>
  <c r="H10"/>
  <c r="F10"/>
  <c r="I9"/>
  <c r="J9" s="1"/>
  <c r="H9"/>
  <c r="F9"/>
  <c r="I8"/>
  <c r="J8" s="1"/>
  <c r="H8"/>
  <c r="F8"/>
  <c r="I7"/>
  <c r="J7" s="1"/>
  <c r="H7"/>
  <c r="F7"/>
  <c r="I6"/>
  <c r="J6" s="1"/>
  <c r="H6"/>
  <c r="F6"/>
  <c r="I5"/>
  <c r="J5" s="1"/>
  <c r="H5"/>
  <c r="F5"/>
  <c r="I4"/>
  <c r="J4" s="1"/>
  <c r="H4"/>
  <c r="F4"/>
  <c r="I9" i="3"/>
  <c r="J9" s="1"/>
  <c r="H9"/>
  <c r="F9"/>
  <c r="I8"/>
  <c r="J8" s="1"/>
  <c r="H8"/>
  <c r="F8"/>
  <c r="I7"/>
  <c r="J7" s="1"/>
  <c r="H7"/>
  <c r="F7"/>
  <c r="I6"/>
  <c r="J6" s="1"/>
  <c r="H6"/>
  <c r="F6"/>
  <c r="A6"/>
  <c r="I5"/>
  <c r="J5" s="1"/>
  <c r="H5"/>
  <c r="F5"/>
  <c r="F34" i="1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A4"/>
  <c r="F3"/>
  <c r="H14" i="5" l="1"/>
  <c r="J14"/>
  <c r="F14"/>
  <c r="F15" i="4"/>
  <c r="H15"/>
  <c r="J15"/>
  <c r="H10" i="3"/>
  <c r="J10"/>
  <c r="F10"/>
  <c r="F35" i="1"/>
</calcChain>
</file>

<file path=xl/sharedStrings.xml><?xml version="1.0" encoding="utf-8"?>
<sst xmlns="http://schemas.openxmlformats.org/spreadsheetml/2006/main" count="394" uniqueCount="152">
  <si>
    <t>№ п/п</t>
  </si>
  <si>
    <t>Найменування</t>
  </si>
  <si>
    <t>од. виміру</t>
  </si>
  <si>
    <t>Ціна</t>
  </si>
  <si>
    <t>К-ть</t>
  </si>
  <si>
    <t>Сума</t>
  </si>
  <si>
    <t xml:space="preserve"> Класифікатор медичних виробів        НК 024:2019</t>
  </si>
  <si>
    <t>Скельця предметні (слайди), 76x26x1 мм, торець шліфований, 50 шт./уп, 561.</t>
  </si>
  <si>
    <t>Упаковка</t>
  </si>
  <si>
    <t xml:space="preserve">57925        Предметне скло / слайд для мікроскопії ІВД 
57951	Предметне скло / слайд для мікроскопії цервікальних цитологічних мазків ІВД 
</t>
  </si>
  <si>
    <t>Предметне скло POSITIVE CHARGE SLIDES 76/26/1.0 мм, 50шт/уп. (Aptaca), 13570</t>
  </si>
  <si>
    <t>372100, Cover slides 15x15 mm “PRESTIGE” thickness 0,13-0,17 mm, hydrolytic Class I glass, 1000шт/уп</t>
  </si>
  <si>
    <t xml:space="preserve">61826 —
Пристрій для закривання
мікропрепарату покривними стеклами ІВД
</t>
  </si>
  <si>
    <t>372116, Cover slides 24x60 mm “PRESTIGE” thickness 0,13-0,17 mm, hydrolytic Class I glass, 1000шт/уп</t>
  </si>
  <si>
    <t>Контейнери для фарбування та фіксації пластикові,</t>
  </si>
  <si>
    <t>Одиниця</t>
  </si>
  <si>
    <t>Пінцет маленький, загнутий</t>
  </si>
  <si>
    <t>31813 Пінцет для паперу для визначення артикуляції зуб</t>
  </si>
  <si>
    <t>Контейнери для знезараження матеріалу, Об'єм, 5 л, D горла, 213 мм, 7050, SenteLab</t>
  </si>
  <si>
    <t>Контейнери для знезараження матеріалу, Об'єм, 2 л, D горла, 213 мм, 7020, SenteLab</t>
  </si>
  <si>
    <t>Наконечник з фільтром, 0,1-10 мкл, Nerbe Plus, 96 шт/штатив, 07-613-8300</t>
  </si>
  <si>
    <t>Штатив</t>
  </si>
  <si>
    <t>16822 Наконечник піпетки</t>
  </si>
  <si>
    <t>Наконечник з фільтром (довгі), 0,1-10 мкл, Nerbe Plus, 07-612-8300</t>
  </si>
  <si>
    <t>Наконечники б/ф, 0,1-10 мкл, SenteLab, 1000 од/уп</t>
  </si>
  <si>
    <t>Наконечник з фільтром (короткі), 0,1-10 мкл, 07-602-8300, 1000 од/уп</t>
  </si>
  <si>
    <t>Наконечники з фільтром, Nerbe Plus, 20 мкл</t>
  </si>
  <si>
    <t>Наконечники з фільтром, Nerbe Plus, 30 мкл, 06-632-5300</t>
  </si>
  <si>
    <t>Наконечники з фільтром, Nerbe Plus, 100 мкл</t>
  </si>
  <si>
    <t>Наконечники з фільтром, Nerbe Plus, 200 мкл</t>
  </si>
  <si>
    <t>Наконечники з фільтром, Nerbe Plus, 100-1000 мкл</t>
  </si>
  <si>
    <t>Мікропробірка для ПЛР по 8 шт в стрипі, з індивідуальною кришкою, Nerbe Plus, 0,2 мкл, 960 пробир</t>
  </si>
  <si>
    <t>58970 Пробірка центрифужна ІВД, стерильна</t>
  </si>
  <si>
    <t>Мікропробірка для ПЛР, SenteLab, 0,2 мкл, 1000 од/уп</t>
  </si>
  <si>
    <t>Мікропробірка типу Eppendorf, SenteLab, 0,5 мкл ПЦР, 200 од/уп</t>
  </si>
  <si>
    <t>Мікропробірка типу Eppendorf, SenteLab, 1,5 мкл ПЦР, 500 од/уп</t>
  </si>
  <si>
    <t>Мікропробірка типу Eppendorf, SenteLab, 2,0 мкл ПЦР, 500 од/уп</t>
  </si>
  <si>
    <t>Піпетки Пастера, не стер. 150 мм, Aptaka,  на 3мл, 500 од/уп</t>
  </si>
  <si>
    <t>43375 Піпетка з ручним заповненням</t>
  </si>
  <si>
    <t>Пробірки Типу Vacutainer з антикоагулянтом K2EDTA без гелю 4 мл, 100 од/уп</t>
  </si>
  <si>
    <t>Пробірки Типу Vacutainer з антикоагулянтом Na Heparin (Sodium Heparin) без гелю 9-15 мл, 100 од/уп</t>
  </si>
  <si>
    <t>Пробірки Типу Vacutainer БЕЗ антикоагулянту, без гелю та без активатора згортання Clot tube 4 мл, 100 од/уп</t>
  </si>
  <si>
    <t>Пробірки Типу Vacutainer з антикоагулянтом ACD (Acid-citrate-dextrose) без гелю 8-13 мл, 100 од/уп</t>
  </si>
  <si>
    <t>Контейнери для біологічних проб до 60 мл, стерильні, індивідуальна упаковка, 712050526</t>
  </si>
  <si>
    <t>шт</t>
  </si>
  <si>
    <t>Контейнери для біологічних проб до 150 мл, стерильні, індивідуальна упаковка, 712120726</t>
  </si>
  <si>
    <t>Контейнери для зберігання та транспортування предметних скелець, 98x83x35, 100 місць для скелець</t>
  </si>
  <si>
    <t>Штатив з охолодженням для пробирок на 1,5 мл</t>
  </si>
  <si>
    <t>Штатив з охолодженням для пробирок на 0,2 мкл, 96 місць</t>
  </si>
  <si>
    <t xml:space="preserve">Тедико технічні данні </t>
  </si>
  <si>
    <t>Ціна1</t>
  </si>
  <si>
    <t>Сума1</t>
  </si>
  <si>
    <t>Ціна2</t>
  </si>
  <si>
    <t>Сума2</t>
  </si>
  <si>
    <t>Ціна середня</t>
  </si>
  <si>
    <t>Загальна вартість</t>
  </si>
  <si>
    <t>Контейнери для фарбування та фіксації пластикові</t>
  </si>
  <si>
    <t>42833
Штатив для приготування/фарбування предметних скелець</t>
  </si>
  <si>
    <t>Контейнери для фарбування та фіксації  предметних скельць 26х76х1,2 мм , з TPX, з 2 кришками, одна для повного закриття, щоб уникнути випаровування, коли вона не використовується, інша з отвором для вставки в стійку під час процедур фарбування. Підходить для мікрохвильовки. В комплект повинні входить тримач для скельць на 20 місць</t>
  </si>
  <si>
    <t xml:space="preserve">14424	Контейнер на відходи
</t>
  </si>
  <si>
    <t>Контейнери для знезараження матеріалу, Об'єм, 5 л, D горла, 213 мм, повинні витримувати автоклавування</t>
  </si>
  <si>
    <t xml:space="preserve">14424        Контейнер на відходи
</t>
  </si>
  <si>
    <t>Контейнери для знезараження матеріалу, Об'єм, 2 л, D горла, 213 мм, повинні витримувати автоклавування</t>
  </si>
  <si>
    <t>35347
Контейнери для зразків загального призначення</t>
  </si>
  <si>
    <t>Контейнери для біологічних проб до 60 мл, стерильні, індивідуальна упаковка, повинен витримувати 90 градусів водяної бані</t>
  </si>
  <si>
    <t>Контейнери для біологічних проб до 150 мл, стерильні, індивідуальна упаковка, повинен витримувати 90 градусів водяної бані</t>
  </si>
  <si>
    <t xml:space="preserve">33543	Планшет для предметних скелець
</t>
  </si>
  <si>
    <t>Контейнери для зберігання та транспортування предметних скелець, 98x83x35, 100 місць для скелець, з ударостійкому полістиролі з пронумерованими прорізами для стандартних предметних стекол розміром 26x76 мм. Вони повинні постачатись з покажчиком для класифікації готових предметних скельць.</t>
  </si>
  <si>
    <t>62011
Штатив для пробірок до приладу / аналізатору ІВД или 15186 Штатив на пробірки</t>
  </si>
  <si>
    <t>Штатив з охолодженням для пробирок на 1,5 мл, на 96 місць, всередені повинні мати акумулятори холоду, також із зовнішньої сторони повинен бути термозахісний кожух.</t>
  </si>
  <si>
    <t xml:space="preserve">Контейнер для сечі із ПП, 150 мл, з гвинтовою кришкою з отвором, градуйований, з полем для підпису </t>
  </si>
  <si>
    <t>Контейнер Sente-Lab для сечі із ПП, 150 мл, з гвинтовою кришкою з отвором для забору піпеткою і захлопуючою кришкою, градуйований, з полем для підпису</t>
  </si>
  <si>
    <t>паков</t>
  </si>
  <si>
    <t>Предметні скельця для мікроскопії 26 x 76 мм, товщина 1,00 / 1,20 мм, шліфовані краї, з матовим кінцем жовтого кольору. Кольорова основа стійка до розчинників, які зазвичай використовуються в лабораторії. упаковка по 50 шт. Скельця повинні бути чисті і використовиватись без додаткової очистки. адаптовані для імунно-цитологічних досліджень</t>
  </si>
  <si>
    <t>Предметні скельця для мікроскопії  26 х 76 мм з білою зоною для підпису. Спеціально оброблений, щоб забезпечити зчеплення зразка, незалежно від типу використовуваного фіксатора. Скло повинно електростатично притягувати ділянки тканин і клітин, уникаючи втрат у процесі фарбування. упаковка по 72 шт. адаптовані для імунно-цитологічних досліджень</t>
  </si>
  <si>
    <t>покривне скло 15х15 мм,  товщина 0,13-0,17 мм, чисте без сторонніх включень, повинні бути чисті і використовиватись без додаткової очистки. адаптовані для імунно-цитологічних досліджень, повинні мати гідролітичні властивості</t>
  </si>
  <si>
    <t>покривне скло 24х60 мм, товщина 0,13-0,17 мм, чисте без сторонніх включень, повинні бути чисті і використовиватись без додаткової очистки. адаптовані для імунно-цитологічних досліджень, повинні мати гідролітичні властивості</t>
  </si>
  <si>
    <t>Предметне скло 1,2х26 х 76 мм з камерою для імунно-цитологічних досліджень</t>
  </si>
  <si>
    <t>Предметне скло 1,2х26 х 76 мм з камерою для імунно-цитологічних досліджень, та гідролітичними властивостями, з полем для підпису. повинні бути чисті і використовиватись без додаткової очистки.</t>
  </si>
  <si>
    <t>Пінцет тип анатомічний універсальний 15 см металевий, з насічками,  має загнуті кінці, може автоклавуватись та стерилізуватись</t>
  </si>
  <si>
    <t xml:space="preserve">Мікропробірка для ПЛР робіт 0,2 мл, ПП, з пласкою кришкою , вільні від ДНКзи і РНКзи, ДНК, для IVD, стерильні R, Сила центрифугування не менш ніж 20.000g CE / IVD, адаптовані для робіт ПЛР реал-тайм. 
</t>
  </si>
  <si>
    <t xml:space="preserve">Мікропробірка для ПЛР робіт 0,5 мл, ПП, з пласкою кришкою , вільні від ДНКзи і РНКзи, ДНК, для IVD, стерильні R, Сила центрифугування не менш ніж 20.000g CE / IVD, адаптовані для робіт ПЛР реал-тайм. 
</t>
  </si>
  <si>
    <t xml:space="preserve">Мікропробірка для ПЛР робіт 1,5 мл, ПП, з пласкою кришкою , вільні від ДНКзи і РНКзи, ДНК, для IVD, стерильні R, Сила центрифугування не менш ніж 25.000g CE / IVD, .  з градуюванням, з місцем для нотатків
</t>
  </si>
  <si>
    <t xml:space="preserve">Мікропробірка для ПЛР робіт 2,0 мл, ПП, з пласкою кришкою , вільні від ДНКзи і РНКзи, ДНК, для IVD, стерильні R, Сила центрифугування не менш ніж 25.000g CE / IVD, .  з градуюванням, з місцем для нотатків
</t>
  </si>
  <si>
    <t>Пробірки Типу Vacutainer з антикоагулянтом Na Heparin (Sodium Heparin) без гелю 8,5-15 мл, 100 од/уп</t>
  </si>
  <si>
    <t xml:space="preserve">42836	Пробірка вакуумна для взяття зразків крові, з натрію гепарином і натрію фторидом, IVD
</t>
  </si>
  <si>
    <t>пробірка з кришкою на 7 мл вільна від ДНКази та РНКази, для ПЛР робіт</t>
  </si>
  <si>
    <t>7 мл пробірка з кришкою, наявність укріплюючого  обідка, круглодонна,  вільна від ДНК, РНК, ДНКази та РНКази та пірогенів. 
 Ø 1,5;  Висота 6 см
Наявність пласкої кришки з можливістю маркування, матеріал ПП, пакування 200 шт/пак</t>
  </si>
  <si>
    <t>Наконечники повинні тримати об'ем 0,1-10 мкл, 
колір - прозорий, з гідрофобним фільтром  ПЕВЩ,
внутрішня поверхня наконечника оброблена для повного зливу;
упаковка не більше 96 шт.
Вільні від ДНК, РНК, ДНКаз, РНКаз, пірогенів, без АТФ, ендотоксинів
Сумісні з  дозатором Thermofisher Finnpipette відповідних об'емів, Повинен сідати да самплери об'ємами 20 та 10 мкл</t>
  </si>
  <si>
    <t>Наконечники повинні тримати об'ем 0,1-10 мкл, 
колір - прозорий, з гідрофобним фільтром  ПЕВЩ,
внутрішня поверхня оброблена для повного зливу; довжина наконечника 46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</si>
  <si>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б/ф, 0,1-10 мкл, SenteLab, 1000 од/уп короткие</t>
  </si>
  <si>
    <t>Наконечники повинні тримати об'ем 0,1-10 мкл, 
колір - прозорий,  довжина наконечника 33 мм+/-0,2мм
упаковка  1000 шт. в штативі
Вільні від  ДНКаз, РНКаз, пірогенів, без АТФ, ендотоксинів
Сумісні з  дозатором Thermofisher Finnpipette відповідних об'емів</t>
  </si>
  <si>
    <t>Наконечники повинні тримати об'ем 0,1-10 мкл, 
колір - прозорий, з гідрофобним фільтром  ПЕВЩ,
внутрішня поверхня оброблена для повного зливу; довжина наконечника 31,2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</si>
  <si>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20 мкл</t>
  </si>
  <si>
    <t>Наконечники повинні тримати об'ем 20 мкл, 
колір - прозорий, з гідрофобним фільтром  ПЕВЩ,
внутрішня поверхня оброблена для повного зливу; довжина наконечника 50,8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</si>
  <si>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100 мкл</t>
  </si>
  <si>
    <t>Наконечники повинні тримати об'ем 100 мкл, 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</si>
  <si>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200 мкл</t>
  </si>
  <si>
    <t>Наконечники повинні тримати об'ем 200 мкл, 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</si>
  <si>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Наконечники з фільтром  ПЕВЩ, Nerbe Plus, 100-1000 мкл</t>
  </si>
  <si>
    <t>Наконечники повинні тримати об'ем 1000 мкл, 
колір - прозорий, з гідрофобним фільтром  ПЕВЩ,
внутрішня поверхня оброблена для повного зливу,; довжина наконечника 83,5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</si>
  <si>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Піпетки Пастера ПЕ об'ємом 3 мл,    мати об’єм кульки   7,0 +/-0,5 мл; Обов'язково постачатися в коробці диспенсері, повинна мати градуйовану шкалу 0,50 - 1,0 - 1,5 - 2,0 - 2,5 - 3,0 мл. Вага піпетки не менш 1,4 гр.</t>
  </si>
  <si>
    <t>Наконечники, 500 мкл, вільні від ДНК, ДНКази, РНКази,пірогенів, стерильні 500 шт/упак для IVD</t>
  </si>
  <si>
    <t>Наконечники повинні тримати об'ем 500 мкл, 
колір - прозорий, 
 довжина наконечника 75,80 мм+/-0,2мм
упаковка  500 шт. 
Вільні від ДНКаз, РНКаз, пірогенів, без АТФ, ендотоксинів
Сумісні з  дозатором Thermofisher Finnpipette відповідних об'емів</t>
  </si>
  <si>
    <t>47590 Пробірка вакуумна для відбору
зразків крові IVD, без добавок</t>
  </si>
  <si>
    <t>47591 Пробірка вакуумна для відбору
зразків крові IVD, з калію оксалатом і
натрію фторидом</t>
  </si>
  <si>
    <t xml:space="preserve">НАЦІОНАЛЬНИЙ КЛАСИФІКАТОР УКРАЇНИ
Єдиний закупівельний словник ДК 021:2015  </t>
  </si>
  <si>
    <t xml:space="preserve">33141600-6 Контейнери та пакети для забору матеріалу для  аналізів, дренажі та комплекти </t>
  </si>
  <si>
    <t>Загалом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</si>
  <si>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33141600-6 Контейнери та пакети для забору матеріалу для  аналізів, дренажі та комплекти                                                                                                                                                               </t>
  </si>
  <si>
    <t>33790000-4 - Скляний посуд лабораторного, санітарно-гігієнічного чи фармацевтичного призначення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</si>
  <si>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33790000-4 - Скляний посуд лабораторного, санітарно-гігієнічного чи фармацевтичного призначення                                                                                                                                                               </t>
  </si>
  <si>
    <t xml:space="preserve"> 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</si>
  <si>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ДК 021:2015: 33192500-7 Пробірки                                                                                                                                                               </t>
  </si>
  <si>
    <t xml:space="preserve">ДК 021:2015  </t>
  </si>
  <si>
    <t>ДК 021:2015: 33192500-7 Пробірки</t>
  </si>
  <si>
    <t xml:space="preserve">Мікропробірка низько профільна для ПЛР 0,2 мл, ПП, 8 шт. в стрипі, прозорі,  з індивідуальними пласкими кришками, поверхня повинна мати гідрофобні властивості, ступінь чистоти: вільні від ПЛР інгібіторів, людского ДНК, ДНКази, РНКази, пірогенів, стерильні R, Сила центрифугування не менш ніж 15.000g CE / IVD, адаптовані для робіт ПЛР реал-тайм. </t>
  </si>
  <si>
    <t>38437100-8 Піпетки</t>
  </si>
  <si>
    <t xml:space="preserve">38437110-1 Наконечники для піпеток </t>
  </si>
  <si>
    <t xml:space="preserve">ІНФОРМАЦІЯ
про необхідні технічні, якісні та кількісні характеристики предмету закупівлі                                                                                                                 ДК 021:2015: 38437110-1 Наконечники для піпеток  38437100-8 Піпетки                                                                                                                                                              </t>
  </si>
  <si>
    <t>Голова робочої групи</t>
  </si>
  <si>
    <t xml:space="preserve">Медичний директор </t>
  </si>
  <si>
    <t>Чернишук С.С.</t>
  </si>
  <si>
    <t>Члени робочої групи:</t>
  </si>
  <si>
    <t xml:space="preserve">Заступник генерального директора з медичної частини                       </t>
  </si>
  <si>
    <t>Іванова Т.П.</t>
  </si>
  <si>
    <t>Завідувач Спеціалізованим медико-генетичним центром</t>
  </si>
  <si>
    <t>Галаган В.О.</t>
  </si>
  <si>
    <t>Завідувач дитячим патологоанатомічним відділенням</t>
  </si>
  <si>
    <t>Жежера В.М.</t>
  </si>
  <si>
    <t>Завідувач Українським Референс-центром з клінічної лабораторної діагностики та метрології</t>
  </si>
  <si>
    <t>Яновська В.Г.</t>
  </si>
  <si>
    <t>Завідувач лабораторії медичної генетики СМГЦ</t>
  </si>
  <si>
    <t>Ольхович Н.В.</t>
  </si>
  <si>
    <t>Завідувач бактеріологічної лабораторії</t>
  </si>
  <si>
    <t>Головня О.М.</t>
  </si>
  <si>
    <t>Завідувач лабораторії КДП</t>
  </si>
  <si>
    <t>Кондрьонкіна Г.Б.</t>
  </si>
  <si>
    <t>Економіст</t>
  </si>
  <si>
    <t>Разборська С.В.</t>
  </si>
  <si>
    <t xml:space="preserve">47588 Пробірка вакуумна для відбору зразків крові IVD, з K3ЕДТА </t>
  </si>
  <si>
    <t>Наконечники повинні тримати об'ем 30 мкл, з градуйованими кільцями
колір - прозорий, з гідрофобним фільтром  ПЕВЩ,
внутрішня поверхня оброблена для повного зливу; довжина наконечника 53,4 мм+/-0,2мм
упаковка  96 шт. в штативі
Вільні від ДНК, РНК, ДНКаз, РНКаз, пірогенів, без АТФ, ендотоксинів
Сумісні з  дозатором Thermofisher Finnpipette відповідних об'емів</t>
  </si>
  <si>
    <t>Наконечник з фільтром  ПЕВЩ, 0,1-10 мкл, Nerbe Plus, 96 шт/штатив</t>
  </si>
  <si>
    <t>Наконечник з фільтром  ПЕВЩ (довгі), 0,1-10 мкл, Nerbe Plus</t>
  </si>
  <si>
    <t>Наконечник з фільтром  ПЕВЩ (короткі), 0,1-10 мкл,1000 од/уп</t>
  </si>
  <si>
    <t xml:space="preserve">Наконечники з фільтром  ПЕВЩ, Nerbe Plus, 30 мкл </t>
  </si>
  <si>
    <t>Cover slides 15x15 mm “PRESTIGE” thickness 0,13-0,17 mm, hydrolytic Class I glass, 1000шт/уп</t>
  </si>
  <si>
    <t>Cover slides 24x60 mm “PRESTIGE” thickness 0,13-0,17 mm, hydrolytic Class I glass, 1000шт/уп</t>
  </si>
  <si>
    <t>Контейнери для знезараження матеріалу, Об'єм, 5 л, D горла, 213 мм</t>
  </si>
  <si>
    <t>Контейнери для знезараження матеріалу, Об'єм, 2 л, D горла, 213 мм,  SenteLab</t>
  </si>
  <si>
    <t xml:space="preserve">Контейнери для біологічних проб до 60 мл, стерильні, індивідуальна упаковка, </t>
  </si>
  <si>
    <t>Контейнери для біологічних проб до 150 мл, стерильні, індивідуальна упаковка,</t>
  </si>
</sst>
</file>

<file path=xl/styles.xml><?xml version="1.0" encoding="utf-8"?>
<styleSheet xmlns="http://schemas.openxmlformats.org/spreadsheetml/2006/main">
  <numFmts count="1">
    <numFmt numFmtId="164" formatCode="#,##0.00_₴"/>
  </numFmts>
  <fonts count="21">
    <font>
      <sz val="11"/>
      <color rgb="FF000000"/>
      <name val="Calibri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  <font>
      <sz val="10"/>
      <color rgb="FF000000"/>
      <name val="Calibri"/>
      <charset val="1"/>
    </font>
    <font>
      <b/>
      <sz val="14"/>
      <color rgb="FF000000"/>
      <name val="Times New Roman"/>
      <charset val="1"/>
    </font>
    <font>
      <sz val="8"/>
      <color rgb="FF000000"/>
      <name val="Calibri"/>
      <charset val="1"/>
    </font>
    <font>
      <sz val="9"/>
      <color rgb="FF000000"/>
      <name val="Calibri"/>
      <charset val="1"/>
    </font>
    <font>
      <sz val="11"/>
      <color rgb="FF000000"/>
      <name val="Times New Roman"/>
      <charset val="1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D1DC"/>
        <bgColor rgb="FFC9DAF8"/>
      </patternFill>
    </fill>
    <fill>
      <patternFill patternType="solid">
        <fgColor rgb="FF93C47D"/>
        <bgColor rgb="FFB6D7A8"/>
      </patternFill>
    </fill>
    <fill>
      <patternFill patternType="solid">
        <fgColor rgb="FFC9DAF8"/>
        <bgColor rgb="FFEAD1D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93C47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1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4" borderId="1" xfId="0" applyFont="1" applyFill="1" applyBorder="1" applyAlignment="1"/>
    <xf numFmtId="0" fontId="1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/>
    <xf numFmtId="164" fontId="2" fillId="6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Fill="1"/>
    <xf numFmtId="0" fontId="9" fillId="0" borderId="0" xfId="0" applyFont="1"/>
    <xf numFmtId="0" fontId="8" fillId="0" borderId="0" xfId="0" applyFont="1" applyAlignment="1">
      <alignment vertical="center" wrapText="1"/>
    </xf>
    <xf numFmtId="2" fontId="10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 wrapText="1"/>
    </xf>
    <xf numFmtId="0" fontId="14" fillId="0" borderId="1" xfId="0" applyFont="1" applyFill="1" applyBorder="1" applyAlignment="1">
      <alignment vertical="top"/>
    </xf>
    <xf numFmtId="2" fontId="14" fillId="0" borderId="1" xfId="0" applyNumberFormat="1" applyFont="1" applyFill="1" applyBorder="1" applyAlignment="1">
      <alignment vertical="top"/>
    </xf>
    <xf numFmtId="0" fontId="14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top"/>
    </xf>
    <xf numFmtId="2" fontId="9" fillId="0" borderId="1" xfId="0" applyNumberFormat="1" applyFont="1" applyFill="1" applyBorder="1" applyAlignment="1">
      <alignment vertical="top"/>
    </xf>
    <xf numFmtId="0" fontId="0" fillId="0" borderId="0" xfId="0" applyAlignment="1"/>
    <xf numFmtId="0" fontId="9" fillId="0" borderId="0" xfId="0" applyFont="1" applyAlignment="1">
      <alignment wrapText="1"/>
    </xf>
    <xf numFmtId="2" fontId="9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ill="1" applyAlignment="1"/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2" fontId="12" fillId="0" borderId="1" xfId="0" applyNumberFormat="1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top" wrapText="1"/>
    </xf>
    <xf numFmtId="2" fontId="17" fillId="0" borderId="1" xfId="0" applyNumberFormat="1" applyFont="1" applyFill="1" applyBorder="1" applyAlignment="1">
      <alignment vertical="top" wrapText="1"/>
    </xf>
    <xf numFmtId="0" fontId="12" fillId="0" borderId="0" xfId="0" applyFont="1" applyFill="1" applyAlignment="1">
      <alignment vertical="top"/>
    </xf>
    <xf numFmtId="0" fontId="12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vertical="top" wrapText="1"/>
    </xf>
    <xf numFmtId="0" fontId="12" fillId="0" borderId="0" xfId="0" applyFont="1" applyAlignment="1"/>
    <xf numFmtId="2" fontId="9" fillId="0" borderId="0" xfId="0" applyNumberFormat="1" applyFont="1" applyAlignment="1">
      <alignment wrapText="1"/>
    </xf>
    <xf numFmtId="0" fontId="15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top"/>
    </xf>
    <xf numFmtId="0" fontId="9" fillId="0" borderId="0" xfId="0" applyFont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2" fontId="14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0" fontId="9" fillId="0" borderId="0" xfId="0" applyFont="1" applyFill="1" applyAlignment="1">
      <alignment horizontal="center" vertical="top"/>
    </xf>
    <xf numFmtId="0" fontId="16" fillId="0" borderId="0" xfId="0" applyFont="1" applyAlignment="1">
      <alignment vertical="top"/>
    </xf>
    <xf numFmtId="0" fontId="18" fillId="0" borderId="0" xfId="0" applyFont="1"/>
    <xf numFmtId="0" fontId="8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AD1DC"/>
      <rgbColor rgb="FF3366FF"/>
      <rgbColor rgb="FF33CCCC"/>
      <rgbColor rgb="FF99CC00"/>
      <rgbColor rgb="FFFFCC00"/>
      <rgbColor rgb="FFFF9900"/>
      <rgbColor rgb="FFFF6600"/>
      <rgbColor rgb="FF666699"/>
      <rgbColor rgb="FF93C47D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1695450</xdr:colOff>
      <xdr:row>13</xdr:row>
      <xdr:rowOff>95250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F21D41BF-E63E-49C9-A539-E8F8746390C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99"/>
  <sheetViews>
    <sheetView windowProtection="1" workbookViewId="0">
      <pane ySplit="1" topLeftCell="A32" activePane="bottomLeft" state="frozen"/>
      <selection pane="bottomLeft" activeCell="D36" sqref="D36"/>
    </sheetView>
  </sheetViews>
  <sheetFormatPr defaultRowHeight="15"/>
  <cols>
    <col min="1" max="1" width="7"/>
    <col min="2" max="2" width="47" customWidth="1"/>
    <col min="3" max="3" width="11.140625"/>
    <col min="4" max="4" width="10.85546875" customWidth="1"/>
    <col min="5" max="5" width="9.5703125"/>
    <col min="6" max="6" width="12.42578125"/>
    <col min="7" max="7" width="18.5703125"/>
    <col min="8" max="10" width="8.5703125"/>
    <col min="11" max="26" width="8.42578125"/>
    <col min="27" max="1025" width="14.140625"/>
  </cols>
  <sheetData>
    <row r="1" spans="1:26" ht="61.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6" t="s">
        <v>6</v>
      </c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8" customHeight="1">
      <c r="A2" s="8"/>
      <c r="B2" s="8"/>
      <c r="C2" s="8"/>
      <c r="D2" s="8"/>
      <c r="E2" s="8"/>
      <c r="F2" s="9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03.5" customHeight="1">
      <c r="A3" s="10">
        <v>1</v>
      </c>
      <c r="B3" s="11" t="s">
        <v>7</v>
      </c>
      <c r="C3" s="12" t="s">
        <v>8</v>
      </c>
      <c r="D3" s="13">
        <v>180</v>
      </c>
      <c r="E3" s="12">
        <v>100</v>
      </c>
      <c r="F3" s="14">
        <f t="shared" ref="F3:F34" si="0">D3*E3</f>
        <v>18000</v>
      </c>
      <c r="G3" s="15" t="s">
        <v>9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83.25" customHeight="1">
      <c r="A4" s="10">
        <f t="shared" ref="A4:A34" si="1">A3+1</f>
        <v>2</v>
      </c>
      <c r="B4" s="11" t="s">
        <v>10</v>
      </c>
      <c r="C4" s="12" t="s">
        <v>8</v>
      </c>
      <c r="D4" s="13">
        <v>500</v>
      </c>
      <c r="E4" s="12">
        <v>30</v>
      </c>
      <c r="F4" s="14">
        <f t="shared" si="0"/>
        <v>15000</v>
      </c>
      <c r="G4" s="15" t="s">
        <v>9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72.75" customHeight="1">
      <c r="A5" s="10">
        <v>2</v>
      </c>
      <c r="B5" s="11" t="s">
        <v>11</v>
      </c>
      <c r="C5" s="12" t="s">
        <v>8</v>
      </c>
      <c r="D5" s="13">
        <v>900</v>
      </c>
      <c r="E5" s="12">
        <v>2</v>
      </c>
      <c r="F5" s="14">
        <f t="shared" si="0"/>
        <v>1800</v>
      </c>
      <c r="G5" s="16" t="s">
        <v>12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75" customHeight="1">
      <c r="A6" s="10">
        <f t="shared" si="1"/>
        <v>3</v>
      </c>
      <c r="B6" s="11" t="s">
        <v>13</v>
      </c>
      <c r="C6" s="12" t="s">
        <v>8</v>
      </c>
      <c r="D6" s="13">
        <v>2700</v>
      </c>
      <c r="E6" s="12">
        <v>2</v>
      </c>
      <c r="F6" s="14">
        <f t="shared" si="0"/>
        <v>5400</v>
      </c>
      <c r="G6" s="16" t="s">
        <v>12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8" customHeight="1">
      <c r="A7" s="10">
        <v>3</v>
      </c>
      <c r="B7" s="17" t="s">
        <v>14</v>
      </c>
      <c r="C7" s="18" t="s">
        <v>15</v>
      </c>
      <c r="D7" s="19">
        <v>590</v>
      </c>
      <c r="E7" s="18">
        <v>10</v>
      </c>
      <c r="F7" s="20">
        <f t="shared" si="0"/>
        <v>5900</v>
      </c>
      <c r="G7" s="21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5.25" customHeight="1">
      <c r="A8" s="10">
        <f t="shared" si="1"/>
        <v>4</v>
      </c>
      <c r="B8" s="22" t="s">
        <v>16</v>
      </c>
      <c r="C8" s="23" t="s">
        <v>15</v>
      </c>
      <c r="D8" s="24">
        <v>120</v>
      </c>
      <c r="E8" s="23">
        <v>6</v>
      </c>
      <c r="F8" s="25">
        <f t="shared" si="0"/>
        <v>720</v>
      </c>
      <c r="G8" s="26" t="s">
        <v>17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.75" customHeight="1">
      <c r="A9" s="10">
        <v>4</v>
      </c>
      <c r="B9" s="17" t="s">
        <v>18</v>
      </c>
      <c r="C9" s="18" t="s">
        <v>15</v>
      </c>
      <c r="D9" s="19">
        <v>200</v>
      </c>
      <c r="E9" s="18">
        <v>20</v>
      </c>
      <c r="F9" s="20">
        <f t="shared" si="0"/>
        <v>4000</v>
      </c>
      <c r="G9" s="21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>
      <c r="A10" s="10">
        <f t="shared" si="1"/>
        <v>5</v>
      </c>
      <c r="B10" s="17" t="s">
        <v>19</v>
      </c>
      <c r="C10" s="18" t="s">
        <v>15</v>
      </c>
      <c r="D10" s="19">
        <v>200</v>
      </c>
      <c r="E10" s="18">
        <v>20</v>
      </c>
      <c r="F10" s="20">
        <f t="shared" si="0"/>
        <v>4000</v>
      </c>
      <c r="G10" s="21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>
      <c r="A11" s="10">
        <v>5</v>
      </c>
      <c r="B11" s="27" t="s">
        <v>20</v>
      </c>
      <c r="C11" s="28" t="s">
        <v>21</v>
      </c>
      <c r="D11" s="29">
        <v>290</v>
      </c>
      <c r="E11" s="28">
        <v>120</v>
      </c>
      <c r="F11" s="30">
        <f t="shared" si="0"/>
        <v>34800</v>
      </c>
      <c r="G11" s="31" t="s">
        <v>22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8.5" customHeight="1">
      <c r="A12" s="10">
        <f t="shared" si="1"/>
        <v>6</v>
      </c>
      <c r="B12" s="27" t="s">
        <v>23</v>
      </c>
      <c r="C12" s="28" t="s">
        <v>21</v>
      </c>
      <c r="D12" s="29">
        <v>290</v>
      </c>
      <c r="E12" s="28">
        <v>105</v>
      </c>
      <c r="F12" s="30">
        <f t="shared" si="0"/>
        <v>30450</v>
      </c>
      <c r="G12" s="31" t="s">
        <v>22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5.5" customHeight="1">
      <c r="A13" s="10">
        <v>6</v>
      </c>
      <c r="B13" s="27" t="s">
        <v>24</v>
      </c>
      <c r="C13" s="28" t="s">
        <v>8</v>
      </c>
      <c r="D13" s="29">
        <v>590</v>
      </c>
      <c r="E13" s="28">
        <v>5</v>
      </c>
      <c r="F13" s="30">
        <f t="shared" si="0"/>
        <v>2950</v>
      </c>
      <c r="G13" s="31" t="s">
        <v>22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.75" customHeight="1">
      <c r="A14" s="10">
        <f t="shared" si="1"/>
        <v>7</v>
      </c>
      <c r="B14" s="27" t="s">
        <v>25</v>
      </c>
      <c r="C14" s="28" t="s">
        <v>8</v>
      </c>
      <c r="D14" s="29">
        <v>1555</v>
      </c>
      <c r="E14" s="28">
        <v>6</v>
      </c>
      <c r="F14" s="30">
        <f t="shared" si="0"/>
        <v>9330</v>
      </c>
      <c r="G14" s="31" t="s">
        <v>22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0" customHeight="1">
      <c r="A15" s="10">
        <v>7</v>
      </c>
      <c r="B15" s="27" t="s">
        <v>26</v>
      </c>
      <c r="C15" s="28" t="s">
        <v>21</v>
      </c>
      <c r="D15" s="29">
        <v>290</v>
      </c>
      <c r="E15" s="28">
        <v>105</v>
      </c>
      <c r="F15" s="30">
        <f t="shared" si="0"/>
        <v>30450</v>
      </c>
      <c r="G15" s="31" t="s">
        <v>22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1.5" customHeight="1">
      <c r="A16" s="10">
        <f t="shared" si="1"/>
        <v>8</v>
      </c>
      <c r="B16" s="27" t="s">
        <v>27</v>
      </c>
      <c r="C16" s="28" t="s">
        <v>21</v>
      </c>
      <c r="D16" s="29">
        <v>290</v>
      </c>
      <c r="E16" s="28">
        <v>105</v>
      </c>
      <c r="F16" s="30">
        <f t="shared" si="0"/>
        <v>30450</v>
      </c>
      <c r="G16" s="31" t="s">
        <v>22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0" customHeight="1">
      <c r="A17" s="10">
        <v>8</v>
      </c>
      <c r="B17" s="27" t="s">
        <v>28</v>
      </c>
      <c r="C17" s="28" t="s">
        <v>21</v>
      </c>
      <c r="D17" s="29">
        <v>290</v>
      </c>
      <c r="E17" s="28">
        <v>55</v>
      </c>
      <c r="F17" s="30">
        <f t="shared" si="0"/>
        <v>15950</v>
      </c>
      <c r="G17" s="31" t="s">
        <v>22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5.5" customHeight="1">
      <c r="A18" s="10">
        <f t="shared" si="1"/>
        <v>9</v>
      </c>
      <c r="B18" s="27" t="s">
        <v>29</v>
      </c>
      <c r="C18" s="28" t="s">
        <v>21</v>
      </c>
      <c r="D18" s="29">
        <v>290</v>
      </c>
      <c r="E18" s="28">
        <v>210</v>
      </c>
      <c r="F18" s="30">
        <f t="shared" si="0"/>
        <v>60900</v>
      </c>
      <c r="G18" s="31" t="s">
        <v>22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8.25" customHeight="1">
      <c r="A19" s="10">
        <v>9</v>
      </c>
      <c r="B19" s="27" t="s">
        <v>30</v>
      </c>
      <c r="C19" s="28" t="s">
        <v>21</v>
      </c>
      <c r="D19" s="29">
        <v>320</v>
      </c>
      <c r="E19" s="28">
        <v>315</v>
      </c>
      <c r="F19" s="30">
        <f t="shared" si="0"/>
        <v>100800</v>
      </c>
      <c r="G19" s="31" t="s">
        <v>22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>
      <c r="A20" s="10">
        <f t="shared" si="1"/>
        <v>10</v>
      </c>
      <c r="B20" s="22" t="s">
        <v>31</v>
      </c>
      <c r="C20" s="23" t="s">
        <v>8</v>
      </c>
      <c r="D20" s="24">
        <v>480</v>
      </c>
      <c r="E20" s="23">
        <v>15</v>
      </c>
      <c r="F20" s="25">
        <f t="shared" si="0"/>
        <v>7200</v>
      </c>
      <c r="G20" s="26" t="s">
        <v>32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45" customHeight="1">
      <c r="A21" s="10">
        <v>10</v>
      </c>
      <c r="B21" s="22" t="s">
        <v>33</v>
      </c>
      <c r="C21" s="23" t="s">
        <v>8</v>
      </c>
      <c r="D21" s="24">
        <v>950</v>
      </c>
      <c r="E21" s="23">
        <v>15</v>
      </c>
      <c r="F21" s="25">
        <f t="shared" si="0"/>
        <v>14250</v>
      </c>
      <c r="G21" s="32" t="s">
        <v>32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42.75" customHeight="1">
      <c r="A22" s="10">
        <f t="shared" si="1"/>
        <v>11</v>
      </c>
      <c r="B22" s="22" t="s">
        <v>34</v>
      </c>
      <c r="C22" s="23" t="s">
        <v>8</v>
      </c>
      <c r="D22" s="24">
        <v>180</v>
      </c>
      <c r="E22" s="23">
        <v>50</v>
      </c>
      <c r="F22" s="25">
        <f t="shared" si="0"/>
        <v>9000</v>
      </c>
      <c r="G22" s="32" t="s">
        <v>32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48.75" customHeight="1">
      <c r="A23" s="10">
        <v>11</v>
      </c>
      <c r="B23" s="22" t="s">
        <v>35</v>
      </c>
      <c r="C23" s="23" t="s">
        <v>8</v>
      </c>
      <c r="D23" s="24">
        <v>540</v>
      </c>
      <c r="E23" s="23">
        <v>30</v>
      </c>
      <c r="F23" s="25">
        <f t="shared" si="0"/>
        <v>16200</v>
      </c>
      <c r="G23" s="32" t="s">
        <v>32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41.25" customHeight="1">
      <c r="A24" s="10">
        <f t="shared" si="1"/>
        <v>12</v>
      </c>
      <c r="B24" s="22" t="s">
        <v>36</v>
      </c>
      <c r="C24" s="23" t="s">
        <v>8</v>
      </c>
      <c r="D24" s="24">
        <v>665</v>
      </c>
      <c r="E24" s="23">
        <v>30</v>
      </c>
      <c r="F24" s="25">
        <f t="shared" si="0"/>
        <v>19950</v>
      </c>
      <c r="G24" s="32" t="s">
        <v>32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8.5" customHeight="1">
      <c r="A25" s="10">
        <v>12</v>
      </c>
      <c r="B25" s="27" t="s">
        <v>37</v>
      </c>
      <c r="C25" s="28" t="s">
        <v>8</v>
      </c>
      <c r="D25" s="29">
        <v>320</v>
      </c>
      <c r="E25" s="28">
        <v>10</v>
      </c>
      <c r="F25" s="30">
        <f t="shared" si="0"/>
        <v>3200</v>
      </c>
      <c r="G25" s="31" t="s">
        <v>38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1.5" customHeight="1">
      <c r="A26" s="10">
        <f t="shared" si="1"/>
        <v>13</v>
      </c>
      <c r="B26" s="22" t="s">
        <v>39</v>
      </c>
      <c r="C26" s="23" t="s">
        <v>8</v>
      </c>
      <c r="D26" s="24">
        <v>520</v>
      </c>
      <c r="E26" s="23">
        <v>10</v>
      </c>
      <c r="F26" s="25">
        <f t="shared" si="0"/>
        <v>5200</v>
      </c>
      <c r="G26" s="26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8.5" customHeight="1">
      <c r="A27" s="10">
        <v>13</v>
      </c>
      <c r="B27" s="22" t="s">
        <v>40</v>
      </c>
      <c r="C27" s="23" t="s">
        <v>8</v>
      </c>
      <c r="D27" s="24">
        <v>1000</v>
      </c>
      <c r="E27" s="23">
        <v>4</v>
      </c>
      <c r="F27" s="25">
        <f t="shared" si="0"/>
        <v>4000</v>
      </c>
      <c r="G27" s="26"/>
      <c r="H27" s="7"/>
      <c r="I27" s="7"/>
      <c r="J27" s="3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8.5" customHeight="1">
      <c r="A28" s="10">
        <f t="shared" si="1"/>
        <v>14</v>
      </c>
      <c r="B28" s="22" t="s">
        <v>41</v>
      </c>
      <c r="C28" s="23" t="s">
        <v>8</v>
      </c>
      <c r="D28" s="24">
        <v>420</v>
      </c>
      <c r="E28" s="23">
        <v>6</v>
      </c>
      <c r="F28" s="25">
        <f t="shared" si="0"/>
        <v>2520</v>
      </c>
      <c r="G28" s="3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7" customHeight="1">
      <c r="A29" s="10">
        <v>14</v>
      </c>
      <c r="B29" s="22" t="s">
        <v>42</v>
      </c>
      <c r="C29" s="23" t="s">
        <v>8</v>
      </c>
      <c r="D29" s="24">
        <v>1500</v>
      </c>
      <c r="E29" s="23">
        <v>2</v>
      </c>
      <c r="F29" s="25">
        <f t="shared" si="0"/>
        <v>3000</v>
      </c>
      <c r="G29" s="34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4" customHeight="1">
      <c r="A30" s="10">
        <f t="shared" si="1"/>
        <v>15</v>
      </c>
      <c r="B30" s="35" t="s">
        <v>43</v>
      </c>
      <c r="C30" s="36" t="s">
        <v>44</v>
      </c>
      <c r="D30" s="37">
        <v>4</v>
      </c>
      <c r="E30" s="36">
        <v>1000</v>
      </c>
      <c r="F30" s="38">
        <f t="shared" si="0"/>
        <v>4000</v>
      </c>
      <c r="G30" s="39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0" customHeight="1">
      <c r="A31" s="10">
        <v>15</v>
      </c>
      <c r="B31" s="35" t="s">
        <v>45</v>
      </c>
      <c r="C31" s="36" t="s">
        <v>44</v>
      </c>
      <c r="D31" s="37">
        <v>5.2</v>
      </c>
      <c r="E31" s="36">
        <v>1000</v>
      </c>
      <c r="F31" s="38">
        <f t="shared" si="0"/>
        <v>5200</v>
      </c>
      <c r="G31" s="3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6.25" customHeight="1">
      <c r="A32" s="10">
        <f t="shared" si="1"/>
        <v>16</v>
      </c>
      <c r="B32" s="35" t="s">
        <v>46</v>
      </c>
      <c r="C32" s="36" t="s">
        <v>44</v>
      </c>
      <c r="D32" s="40">
        <v>180</v>
      </c>
      <c r="E32" s="36">
        <v>400</v>
      </c>
      <c r="F32" s="38">
        <f t="shared" si="0"/>
        <v>72000</v>
      </c>
      <c r="G32" s="39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8" customHeight="1">
      <c r="A33" s="10">
        <v>16</v>
      </c>
      <c r="B33" s="35" t="s">
        <v>47</v>
      </c>
      <c r="C33" s="36" t="s">
        <v>44</v>
      </c>
      <c r="D33" s="40">
        <v>6500</v>
      </c>
      <c r="E33" s="36">
        <v>2</v>
      </c>
      <c r="F33" s="38">
        <f t="shared" si="0"/>
        <v>13000</v>
      </c>
      <c r="G33" s="3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8" customHeight="1">
      <c r="A34" s="10">
        <f t="shared" si="1"/>
        <v>17</v>
      </c>
      <c r="B34" s="35" t="s">
        <v>48</v>
      </c>
      <c r="C34" s="36" t="s">
        <v>44</v>
      </c>
      <c r="D34" s="40">
        <v>6500</v>
      </c>
      <c r="E34" s="36">
        <v>4</v>
      </c>
      <c r="F34" s="38">
        <f t="shared" si="0"/>
        <v>26000</v>
      </c>
      <c r="G34" s="3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8" customHeight="1">
      <c r="A35" s="41"/>
      <c r="B35" s="42"/>
      <c r="C35" s="41"/>
      <c r="D35" s="43"/>
      <c r="E35" s="43"/>
      <c r="F35" s="44">
        <f>SUM(F3:F34)</f>
        <v>575620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/>
    <row r="37" spans="1:26" ht="15.75" customHeight="1"/>
    <row r="38" spans="1:26" ht="15.75" customHeight="1"/>
    <row r="39" spans="1:26" ht="15.75" customHeight="1"/>
    <row r="40" spans="1:26" ht="15.75" customHeight="1"/>
    <row r="41" spans="1:26" ht="15.75" customHeight="1"/>
    <row r="42" spans="1:26" ht="15.75" customHeight="1"/>
    <row r="43" spans="1:26" ht="15.75" customHeight="1"/>
    <row r="44" spans="1:26" ht="15.75" customHeight="1"/>
    <row r="45" spans="1:26" ht="15.75" customHeight="1"/>
    <row r="46" spans="1:26" ht="15.75" customHeight="1"/>
    <row r="47" spans="1:26" ht="15.75" customHeight="1"/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8"/>
  <sheetViews>
    <sheetView windowProtection="1" tabSelected="1" workbookViewId="0">
      <pane ySplit="1" topLeftCell="A2" activePane="bottomLeft" state="frozen"/>
      <selection pane="bottomLeft" activeCell="A16" sqref="A16:XFD28"/>
    </sheetView>
  </sheetViews>
  <sheetFormatPr defaultRowHeight="15"/>
  <cols>
    <col min="1" max="1" width="7" style="50"/>
    <col min="2" max="2" width="22" style="50" customWidth="1"/>
    <col min="3" max="3" width="11.140625" style="50"/>
    <col min="4" max="4" width="7.5703125" style="50" customWidth="1"/>
    <col min="5" max="5" width="11.28515625" style="50" customWidth="1"/>
    <col min="6" max="6" width="10.140625" style="50" customWidth="1"/>
    <col min="7" max="7" width="9" style="50" customWidth="1"/>
    <col min="8" max="8" width="10" style="50" customWidth="1"/>
    <col min="9" max="9" width="8.42578125" style="50"/>
    <col min="10" max="10" width="9.85546875" style="50" customWidth="1"/>
    <col min="11" max="11" width="8.42578125" style="50"/>
    <col min="12" max="12" width="11" style="50"/>
    <col min="13" max="13" width="19" style="79" customWidth="1"/>
    <col min="14" max="14" width="20.7109375" style="81" customWidth="1"/>
    <col min="15" max="15" width="33.28515625" style="81" customWidth="1"/>
    <col min="16" max="19" width="8.42578125"/>
    <col min="20" max="1024" width="14.140625"/>
  </cols>
  <sheetData>
    <row r="1" spans="1:19">
      <c r="B1" s="51"/>
      <c r="C1" s="51"/>
      <c r="D1" s="51"/>
      <c r="E1" s="51"/>
      <c r="F1" s="51"/>
      <c r="N1" s="80"/>
      <c r="P1" s="45"/>
      <c r="Q1" s="45"/>
      <c r="R1" s="45"/>
      <c r="S1" s="45"/>
    </row>
    <row r="2" spans="1:19" s="48" customFormat="1" ht="42.75" customHeight="1">
      <c r="A2" s="51"/>
      <c r="B2" s="132" t="s">
        <v>109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82"/>
      <c r="N2" s="80"/>
      <c r="O2" s="80"/>
      <c r="P2" s="46"/>
      <c r="Q2" s="46"/>
      <c r="R2" s="46"/>
      <c r="S2" s="46"/>
    </row>
    <row r="3" spans="1:19">
      <c r="A3" s="51"/>
      <c r="B3" s="51"/>
      <c r="C3" s="51"/>
      <c r="D3" s="51"/>
      <c r="E3" s="51"/>
      <c r="F3" s="51"/>
      <c r="N3" s="80"/>
      <c r="P3" s="45"/>
      <c r="Q3" s="45"/>
      <c r="R3" s="45"/>
      <c r="S3" s="45"/>
    </row>
    <row r="4" spans="1:19" s="47" customFormat="1" ht="76.5">
      <c r="A4" s="60" t="s">
        <v>0</v>
      </c>
      <c r="B4" s="63" t="s">
        <v>1</v>
      </c>
      <c r="C4" s="60" t="s">
        <v>2</v>
      </c>
      <c r="D4" s="60" t="s">
        <v>4</v>
      </c>
      <c r="E4" s="61" t="s">
        <v>3</v>
      </c>
      <c r="F4" s="62" t="s">
        <v>5</v>
      </c>
      <c r="G4" s="61" t="s">
        <v>50</v>
      </c>
      <c r="H4" s="62" t="s">
        <v>51</v>
      </c>
      <c r="I4" s="61" t="s">
        <v>52</v>
      </c>
      <c r="J4" s="62" t="s">
        <v>53</v>
      </c>
      <c r="K4" s="62" t="s">
        <v>54</v>
      </c>
      <c r="L4" s="63" t="s">
        <v>55</v>
      </c>
      <c r="M4" s="84" t="s">
        <v>106</v>
      </c>
      <c r="N4" s="63" t="s">
        <v>6</v>
      </c>
      <c r="O4" s="63" t="s">
        <v>49</v>
      </c>
      <c r="Q4" s="76"/>
      <c r="R4" s="76"/>
      <c r="S4" s="76"/>
    </row>
    <row r="5" spans="1:19" s="72" customFormat="1" ht="165">
      <c r="A5" s="64">
        <v>1</v>
      </c>
      <c r="B5" s="65" t="s">
        <v>56</v>
      </c>
      <c r="C5" s="64" t="s">
        <v>15</v>
      </c>
      <c r="D5" s="64">
        <v>10</v>
      </c>
      <c r="E5" s="66">
        <v>590</v>
      </c>
      <c r="F5" s="67">
        <f>D5*E5</f>
        <v>5900</v>
      </c>
      <c r="G5" s="68">
        <v>600</v>
      </c>
      <c r="H5" s="68">
        <f t="shared" ref="H5:H13" si="0">D5*G5</f>
        <v>6000</v>
      </c>
      <c r="I5" s="68">
        <v>610</v>
      </c>
      <c r="J5" s="68">
        <f t="shared" ref="J5:J13" si="1">D5*I5</f>
        <v>6100</v>
      </c>
      <c r="K5" s="68">
        <f t="shared" ref="K5:K13" si="2">(G5+I5)/2</f>
        <v>605</v>
      </c>
      <c r="L5" s="68">
        <f t="shared" ref="L5:L13" si="3">K5*D5</f>
        <v>6050</v>
      </c>
      <c r="M5" s="74" t="s">
        <v>107</v>
      </c>
      <c r="N5" s="69" t="s">
        <v>57</v>
      </c>
      <c r="O5" s="69" t="s">
        <v>58</v>
      </c>
      <c r="P5" s="7"/>
      <c r="Q5" s="7"/>
      <c r="R5" s="7"/>
      <c r="S5" s="7"/>
    </row>
    <row r="6" spans="1:19" s="72" customFormat="1" ht="90">
      <c r="A6" s="64">
        <v>2</v>
      </c>
      <c r="B6" s="65" t="s">
        <v>148</v>
      </c>
      <c r="C6" s="64" t="s">
        <v>15</v>
      </c>
      <c r="D6" s="64">
        <v>20</v>
      </c>
      <c r="E6" s="66">
        <v>200</v>
      </c>
      <c r="F6" s="67">
        <f t="shared" ref="F6:F13" si="4">D6*E6</f>
        <v>4000</v>
      </c>
      <c r="G6" s="68">
        <v>210</v>
      </c>
      <c r="H6" s="68">
        <f t="shared" si="0"/>
        <v>4200</v>
      </c>
      <c r="I6" s="68">
        <v>220</v>
      </c>
      <c r="J6" s="68">
        <f t="shared" si="1"/>
        <v>4400</v>
      </c>
      <c r="K6" s="68">
        <f t="shared" si="2"/>
        <v>215</v>
      </c>
      <c r="L6" s="68">
        <f t="shared" si="3"/>
        <v>4300</v>
      </c>
      <c r="M6" s="74" t="s">
        <v>107</v>
      </c>
      <c r="N6" s="69" t="s">
        <v>59</v>
      </c>
      <c r="O6" s="69" t="s">
        <v>60</v>
      </c>
      <c r="P6" s="7"/>
      <c r="Q6" s="7"/>
      <c r="R6" s="7"/>
      <c r="S6" s="7"/>
    </row>
    <row r="7" spans="1:19" s="72" customFormat="1" ht="90">
      <c r="A7" s="64">
        <v>3</v>
      </c>
      <c r="B7" s="65" t="s">
        <v>149</v>
      </c>
      <c r="C7" s="64" t="s">
        <v>15</v>
      </c>
      <c r="D7" s="64">
        <v>20</v>
      </c>
      <c r="E7" s="66">
        <v>200</v>
      </c>
      <c r="F7" s="67">
        <f t="shared" si="4"/>
        <v>4000</v>
      </c>
      <c r="G7" s="68">
        <v>210</v>
      </c>
      <c r="H7" s="68">
        <f t="shared" si="0"/>
        <v>4200</v>
      </c>
      <c r="I7" s="68">
        <v>220</v>
      </c>
      <c r="J7" s="68">
        <f t="shared" si="1"/>
        <v>4400</v>
      </c>
      <c r="K7" s="68">
        <f t="shared" si="2"/>
        <v>215</v>
      </c>
      <c r="L7" s="68">
        <f t="shared" si="3"/>
        <v>4300</v>
      </c>
      <c r="M7" s="74" t="s">
        <v>107</v>
      </c>
      <c r="N7" s="69" t="s">
        <v>61</v>
      </c>
      <c r="O7" s="69" t="s">
        <v>62</v>
      </c>
      <c r="P7" s="7"/>
      <c r="Q7" s="7"/>
      <c r="R7" s="7"/>
      <c r="S7" s="7"/>
    </row>
    <row r="8" spans="1:19" s="72" customFormat="1" ht="90">
      <c r="A8" s="64">
        <v>4</v>
      </c>
      <c r="B8" s="65" t="s">
        <v>150</v>
      </c>
      <c r="C8" s="64" t="s">
        <v>44</v>
      </c>
      <c r="D8" s="64">
        <v>1000</v>
      </c>
      <c r="E8" s="66">
        <v>4</v>
      </c>
      <c r="F8" s="67">
        <f t="shared" si="4"/>
        <v>4000</v>
      </c>
      <c r="G8" s="68">
        <v>4.0999999999999996</v>
      </c>
      <c r="H8" s="68">
        <f t="shared" si="0"/>
        <v>4100</v>
      </c>
      <c r="I8" s="68">
        <v>4.1500000000000004</v>
      </c>
      <c r="J8" s="68">
        <f t="shared" si="1"/>
        <v>4150</v>
      </c>
      <c r="K8" s="68">
        <f t="shared" si="2"/>
        <v>4.125</v>
      </c>
      <c r="L8" s="68">
        <f t="shared" si="3"/>
        <v>4125</v>
      </c>
      <c r="M8" s="74" t="s">
        <v>107</v>
      </c>
      <c r="N8" s="69" t="s">
        <v>63</v>
      </c>
      <c r="O8" s="69" t="s">
        <v>64</v>
      </c>
      <c r="P8" s="7"/>
      <c r="Q8" s="7"/>
      <c r="R8" s="7"/>
      <c r="S8" s="7"/>
    </row>
    <row r="9" spans="1:19" s="72" customFormat="1" ht="90">
      <c r="A9" s="64">
        <v>5</v>
      </c>
      <c r="B9" s="65" t="s">
        <v>151</v>
      </c>
      <c r="C9" s="64" t="s">
        <v>44</v>
      </c>
      <c r="D9" s="64">
        <v>1000</v>
      </c>
      <c r="E9" s="66">
        <v>5.2</v>
      </c>
      <c r="F9" s="67">
        <f t="shared" si="4"/>
        <v>5200</v>
      </c>
      <c r="G9" s="68">
        <v>5.3</v>
      </c>
      <c r="H9" s="68">
        <f t="shared" si="0"/>
        <v>5300</v>
      </c>
      <c r="I9" s="68">
        <v>5.4</v>
      </c>
      <c r="J9" s="68">
        <f t="shared" si="1"/>
        <v>5400</v>
      </c>
      <c r="K9" s="68">
        <f t="shared" si="2"/>
        <v>5.35</v>
      </c>
      <c r="L9" s="68">
        <f t="shared" si="3"/>
        <v>5350</v>
      </c>
      <c r="M9" s="74" t="s">
        <v>107</v>
      </c>
      <c r="N9" s="69" t="s">
        <v>63</v>
      </c>
      <c r="O9" s="69" t="s">
        <v>65</v>
      </c>
      <c r="P9" s="7"/>
      <c r="Q9" s="7"/>
      <c r="R9" s="7"/>
      <c r="S9" s="7"/>
    </row>
    <row r="10" spans="1:19" s="72" customFormat="1" ht="165">
      <c r="A10" s="64">
        <v>6</v>
      </c>
      <c r="B10" s="65" t="s">
        <v>46</v>
      </c>
      <c r="C10" s="64" t="s">
        <v>44</v>
      </c>
      <c r="D10" s="64">
        <v>400</v>
      </c>
      <c r="E10" s="70">
        <v>180</v>
      </c>
      <c r="F10" s="67">
        <f t="shared" si="4"/>
        <v>72000</v>
      </c>
      <c r="G10" s="68">
        <v>190</v>
      </c>
      <c r="H10" s="68">
        <f t="shared" si="0"/>
        <v>76000</v>
      </c>
      <c r="I10" s="68">
        <v>195</v>
      </c>
      <c r="J10" s="68">
        <f t="shared" si="1"/>
        <v>78000</v>
      </c>
      <c r="K10" s="68">
        <f t="shared" si="2"/>
        <v>192.5</v>
      </c>
      <c r="L10" s="68">
        <f t="shared" si="3"/>
        <v>77000</v>
      </c>
      <c r="M10" s="74" t="s">
        <v>107</v>
      </c>
      <c r="N10" s="69" t="s">
        <v>66</v>
      </c>
      <c r="O10" s="69" t="s">
        <v>67</v>
      </c>
      <c r="P10" s="7"/>
      <c r="Q10" s="7"/>
      <c r="R10" s="7"/>
      <c r="S10" s="7"/>
    </row>
    <row r="11" spans="1:19" s="72" customFormat="1" ht="90">
      <c r="A11" s="64">
        <v>7</v>
      </c>
      <c r="B11" s="65" t="s">
        <v>47</v>
      </c>
      <c r="C11" s="64" t="s">
        <v>44</v>
      </c>
      <c r="D11" s="64">
        <v>2</v>
      </c>
      <c r="E11" s="70">
        <v>6500</v>
      </c>
      <c r="F11" s="67">
        <f t="shared" si="4"/>
        <v>13000</v>
      </c>
      <c r="G11" s="68">
        <v>6600</v>
      </c>
      <c r="H11" s="68">
        <f t="shared" si="0"/>
        <v>13200</v>
      </c>
      <c r="I11" s="68">
        <v>6650</v>
      </c>
      <c r="J11" s="68">
        <f t="shared" si="1"/>
        <v>13300</v>
      </c>
      <c r="K11" s="68">
        <f t="shared" si="2"/>
        <v>6625</v>
      </c>
      <c r="L11" s="68">
        <f t="shared" si="3"/>
        <v>13250</v>
      </c>
      <c r="M11" s="74" t="s">
        <v>107</v>
      </c>
      <c r="N11" s="69" t="s">
        <v>68</v>
      </c>
      <c r="O11" s="69" t="s">
        <v>69</v>
      </c>
      <c r="P11" s="77"/>
      <c r="Q11" s="77"/>
      <c r="R11" s="77"/>
      <c r="S11" s="77"/>
    </row>
    <row r="12" spans="1:19" s="72" customFormat="1" ht="90">
      <c r="A12" s="64">
        <v>8</v>
      </c>
      <c r="B12" s="65" t="s">
        <v>48</v>
      </c>
      <c r="C12" s="64" t="s">
        <v>44</v>
      </c>
      <c r="D12" s="64">
        <v>4</v>
      </c>
      <c r="E12" s="70">
        <v>6500</v>
      </c>
      <c r="F12" s="67">
        <f t="shared" si="4"/>
        <v>26000</v>
      </c>
      <c r="G12" s="68">
        <v>6600</v>
      </c>
      <c r="H12" s="68">
        <f t="shared" si="0"/>
        <v>26400</v>
      </c>
      <c r="I12" s="68">
        <v>6650</v>
      </c>
      <c r="J12" s="68">
        <f t="shared" si="1"/>
        <v>26600</v>
      </c>
      <c r="K12" s="68">
        <f t="shared" si="2"/>
        <v>6625</v>
      </c>
      <c r="L12" s="68">
        <f t="shared" si="3"/>
        <v>26500</v>
      </c>
      <c r="M12" s="74" t="s">
        <v>107</v>
      </c>
      <c r="N12" s="69" t="s">
        <v>68</v>
      </c>
      <c r="O12" s="69" t="s">
        <v>69</v>
      </c>
    </row>
    <row r="13" spans="1:19" s="78" customFormat="1" ht="90">
      <c r="A13" s="64">
        <v>9</v>
      </c>
      <c r="B13" s="59" t="s">
        <v>70</v>
      </c>
      <c r="C13" s="57" t="s">
        <v>44</v>
      </c>
      <c r="D13" s="57">
        <v>1</v>
      </c>
      <c r="E13" s="57">
        <v>5.5</v>
      </c>
      <c r="F13" s="67">
        <f t="shared" si="4"/>
        <v>5.5</v>
      </c>
      <c r="G13" s="58">
        <v>5.8</v>
      </c>
      <c r="H13" s="71">
        <f t="shared" si="0"/>
        <v>5.8</v>
      </c>
      <c r="I13" s="58">
        <v>6</v>
      </c>
      <c r="J13" s="71">
        <f t="shared" si="1"/>
        <v>6</v>
      </c>
      <c r="K13" s="68">
        <f t="shared" si="2"/>
        <v>5.9</v>
      </c>
      <c r="L13" s="71">
        <f t="shared" si="3"/>
        <v>5.9</v>
      </c>
      <c r="M13" s="74" t="s">
        <v>107</v>
      </c>
      <c r="N13" s="59" t="s">
        <v>63</v>
      </c>
      <c r="O13" s="59" t="s">
        <v>71</v>
      </c>
    </row>
    <row r="14" spans="1:19" s="72" customFormat="1">
      <c r="A14" s="81"/>
      <c r="B14" s="81" t="s">
        <v>108</v>
      </c>
      <c r="C14" s="81"/>
      <c r="D14" s="81"/>
      <c r="E14" s="81"/>
      <c r="F14" s="83">
        <f>SUM(F5:F13)</f>
        <v>134105.5</v>
      </c>
      <c r="G14" s="81"/>
      <c r="H14" s="83">
        <f>SUM(H5:H13)</f>
        <v>139405.79999999999</v>
      </c>
      <c r="I14" s="81"/>
      <c r="J14" s="83">
        <f>SUM(J5:J13)</f>
        <v>142356</v>
      </c>
      <c r="K14" s="81"/>
      <c r="L14" s="83">
        <f>SUM(L5:L13)</f>
        <v>140880.9</v>
      </c>
      <c r="M14" s="79"/>
      <c r="N14" s="81"/>
      <c r="O14" s="81"/>
    </row>
    <row r="16" spans="1:19" s="121" customFormat="1" ht="13.5" customHeight="1">
      <c r="A16" s="119"/>
      <c r="B16" s="131"/>
      <c r="C16" s="131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s="125" customFormat="1" ht="15.75" customHeight="1">
      <c r="A17" s="122"/>
      <c r="B17" s="122"/>
      <c r="C17" s="122"/>
      <c r="D17" s="123"/>
      <c r="E17" s="123"/>
      <c r="F17" s="123"/>
      <c r="G17" s="123"/>
      <c r="H17" s="123"/>
      <c r="I17" s="123"/>
      <c r="J17" s="130"/>
      <c r="K17" s="130"/>
      <c r="L17" s="124"/>
      <c r="M17" s="123"/>
    </row>
    <row r="18" spans="1:13" s="125" customFormat="1" ht="15.75">
      <c r="A18" s="122"/>
      <c r="B18" s="122"/>
      <c r="C18" s="122"/>
      <c r="D18" s="123"/>
      <c r="E18" s="123"/>
      <c r="F18" s="123"/>
      <c r="G18" s="123"/>
      <c r="H18" s="123"/>
      <c r="I18" s="123"/>
      <c r="J18" s="126"/>
      <c r="K18" s="126"/>
      <c r="L18" s="124"/>
      <c r="M18" s="123"/>
    </row>
    <row r="19" spans="1:13" s="121" customFormat="1" ht="16.5" customHeight="1">
      <c r="A19" s="119"/>
      <c r="B19" s="131"/>
      <c r="C19" s="131"/>
      <c r="D19" s="120"/>
      <c r="E19" s="120"/>
      <c r="F19" s="120"/>
      <c r="G19" s="120"/>
      <c r="H19" s="120"/>
      <c r="I19" s="120"/>
      <c r="J19" s="127"/>
      <c r="K19" s="127"/>
      <c r="L19" s="128"/>
      <c r="M19" s="120"/>
    </row>
    <row r="20" spans="1:13" s="125" customFormat="1" ht="18.75" customHeight="1">
      <c r="A20" s="122"/>
      <c r="B20" s="133"/>
      <c r="C20" s="133"/>
      <c r="D20" s="133"/>
      <c r="E20" s="133"/>
      <c r="F20" s="133"/>
      <c r="G20" s="129"/>
      <c r="H20" s="129"/>
      <c r="I20" s="123"/>
      <c r="J20" s="130"/>
      <c r="K20" s="130"/>
      <c r="L20" s="124"/>
      <c r="M20" s="123"/>
    </row>
    <row r="21" spans="1:13" s="125" customFormat="1" ht="18.75" customHeight="1">
      <c r="A21" s="122"/>
      <c r="B21" s="130"/>
      <c r="C21" s="130"/>
      <c r="D21" s="130"/>
      <c r="E21" s="130"/>
      <c r="F21" s="130"/>
      <c r="G21" s="126"/>
      <c r="H21" s="126"/>
      <c r="I21" s="123"/>
      <c r="J21" s="130"/>
      <c r="K21" s="130"/>
      <c r="L21" s="124"/>
      <c r="M21" s="123"/>
    </row>
    <row r="22" spans="1:13" s="125" customFormat="1" ht="18.75" customHeight="1">
      <c r="A22" s="122"/>
      <c r="B22" s="130"/>
      <c r="C22" s="130"/>
      <c r="D22" s="130"/>
      <c r="E22" s="130"/>
      <c r="F22" s="130"/>
      <c r="G22" s="126"/>
      <c r="H22" s="126"/>
      <c r="I22" s="123"/>
      <c r="J22" s="130"/>
      <c r="K22" s="130"/>
      <c r="L22" s="124"/>
      <c r="M22" s="123"/>
    </row>
    <row r="23" spans="1:13" s="125" customFormat="1" ht="18.75" customHeight="1">
      <c r="A23" s="122"/>
      <c r="B23" s="130"/>
      <c r="C23" s="130"/>
      <c r="D23" s="130"/>
      <c r="E23" s="130"/>
      <c r="F23" s="130"/>
      <c r="G23" s="126"/>
      <c r="H23" s="126"/>
      <c r="I23" s="123"/>
      <c r="J23" s="130"/>
      <c r="K23" s="130"/>
      <c r="L23" s="126"/>
      <c r="M23" s="123"/>
    </row>
    <row r="24" spans="1:13" s="125" customFormat="1" ht="15.75">
      <c r="A24" s="122"/>
      <c r="B24" s="130"/>
      <c r="C24" s="130"/>
      <c r="D24" s="130"/>
      <c r="E24" s="130"/>
      <c r="F24" s="130"/>
      <c r="G24" s="126"/>
      <c r="H24" s="126"/>
      <c r="I24" s="123"/>
      <c r="J24" s="126"/>
      <c r="K24" s="124"/>
      <c r="L24" s="124"/>
      <c r="M24" s="123"/>
    </row>
    <row r="25" spans="1:13" s="125" customFormat="1" ht="18.75" customHeight="1">
      <c r="A25" s="122"/>
      <c r="B25" s="130"/>
      <c r="C25" s="130"/>
      <c r="D25" s="130"/>
      <c r="E25" s="130"/>
      <c r="F25" s="130"/>
      <c r="G25" s="126"/>
      <c r="H25" s="126"/>
      <c r="I25" s="123"/>
      <c r="J25" s="130"/>
      <c r="K25" s="130"/>
      <c r="L25" s="126"/>
      <c r="M25" s="123"/>
    </row>
    <row r="26" spans="1:13" s="125" customFormat="1" ht="18.75" customHeight="1">
      <c r="A26" s="122"/>
      <c r="B26" s="130"/>
      <c r="C26" s="130"/>
      <c r="D26" s="130"/>
      <c r="E26" s="130"/>
      <c r="F26" s="130"/>
      <c r="G26" s="126"/>
      <c r="H26" s="126"/>
      <c r="I26" s="123"/>
      <c r="J26" s="130"/>
      <c r="K26" s="130"/>
      <c r="L26" s="124"/>
      <c r="M26" s="123"/>
    </row>
    <row r="27" spans="1:13" s="125" customFormat="1" ht="15.75" customHeight="1">
      <c r="A27" s="122"/>
      <c r="B27" s="130"/>
      <c r="C27" s="130"/>
      <c r="D27" s="123"/>
      <c r="E27" s="123"/>
      <c r="F27" s="123"/>
      <c r="G27" s="123"/>
      <c r="H27" s="123"/>
      <c r="I27" s="123"/>
      <c r="J27" s="130"/>
      <c r="K27" s="130"/>
      <c r="L27" s="122"/>
      <c r="M27" s="123"/>
    </row>
    <row r="28" spans="1:13" s="125" customFormat="1" ht="15.75" customHeight="1">
      <c r="A28" s="122"/>
      <c r="B28" s="130"/>
      <c r="C28" s="130"/>
      <c r="D28" s="123"/>
      <c r="E28" s="123"/>
      <c r="F28" s="123"/>
      <c r="G28" s="123"/>
      <c r="H28" s="123"/>
      <c r="I28" s="123"/>
      <c r="J28" s="130"/>
      <c r="K28" s="130"/>
      <c r="L28" s="124"/>
      <c r="M28" s="123"/>
    </row>
  </sheetData>
  <mergeCells count="20">
    <mergeCell ref="B2:L2"/>
    <mergeCell ref="J17:K17"/>
    <mergeCell ref="B20:F20"/>
    <mergeCell ref="J20:K20"/>
    <mergeCell ref="B28:C28"/>
    <mergeCell ref="B16:C16"/>
    <mergeCell ref="B19:C19"/>
    <mergeCell ref="B25:F25"/>
    <mergeCell ref="B26:F26"/>
    <mergeCell ref="B27:C27"/>
    <mergeCell ref="B21:F21"/>
    <mergeCell ref="B22:F22"/>
    <mergeCell ref="B23:F24"/>
    <mergeCell ref="J28:K28"/>
    <mergeCell ref="J27:K27"/>
    <mergeCell ref="J26:K26"/>
    <mergeCell ref="J25:K25"/>
    <mergeCell ref="J21:K21"/>
    <mergeCell ref="J22:K22"/>
    <mergeCell ref="J23:K23"/>
  </mergeCells>
  <pageMargins left="0.25" right="0.25" top="0.75" bottom="0.75" header="0.3" footer="0.3"/>
  <pageSetup paperSize="9" scale="71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3"/>
  <sheetViews>
    <sheetView windowProtection="1" workbookViewId="0">
      <pane ySplit="4" topLeftCell="A5" activePane="bottomLeft" state="frozen"/>
      <selection pane="bottomLeft" activeCell="M16" sqref="M16"/>
    </sheetView>
  </sheetViews>
  <sheetFormatPr defaultRowHeight="15"/>
  <cols>
    <col min="1" max="1" width="3.85546875" style="48" customWidth="1"/>
    <col min="2" max="2" width="21.85546875" style="48" customWidth="1"/>
    <col min="3" max="3" width="8.140625" style="48" customWidth="1"/>
    <col min="4" max="4" width="9.5703125" style="48"/>
    <col min="5" max="5" width="8.5703125" style="48"/>
    <col min="6" max="9" width="8.42578125" style="48"/>
    <col min="10" max="10" width="10.140625" style="48"/>
    <col min="11" max="11" width="22.42578125" style="48" customWidth="1"/>
    <col min="12" max="12" width="29.42578125" style="48" customWidth="1"/>
    <col min="13" max="13" width="54.7109375" style="48" customWidth="1"/>
    <col min="14" max="22" width="8.42578125"/>
    <col min="23" max="1022" width="14.140625"/>
  </cols>
  <sheetData>
    <row r="1" spans="1:22" s="50" customFormat="1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22" s="73" customFormat="1" ht="45" customHeight="1">
      <c r="A2" s="51"/>
      <c r="B2" s="132" t="s">
        <v>111</v>
      </c>
      <c r="C2" s="132"/>
      <c r="D2" s="132"/>
      <c r="E2" s="132"/>
      <c r="F2" s="132"/>
      <c r="G2" s="132"/>
      <c r="H2" s="132"/>
      <c r="I2" s="132"/>
      <c r="J2" s="132"/>
      <c r="K2" s="132"/>
      <c r="L2" s="51"/>
      <c r="M2" s="51"/>
      <c r="N2" s="92"/>
      <c r="O2" s="92"/>
      <c r="P2" s="92"/>
    </row>
    <row r="3" spans="1:22" s="50" customForma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22" s="81" customFormat="1" ht="51">
      <c r="A4" s="54" t="s">
        <v>0</v>
      </c>
      <c r="B4" s="54" t="s">
        <v>1</v>
      </c>
      <c r="C4" s="93" t="s">
        <v>2</v>
      </c>
      <c r="D4" s="93" t="s">
        <v>4</v>
      </c>
      <c r="E4" s="53" t="s">
        <v>50</v>
      </c>
      <c r="F4" s="52" t="s">
        <v>51</v>
      </c>
      <c r="G4" s="53" t="s">
        <v>52</v>
      </c>
      <c r="H4" s="52" t="s">
        <v>53</v>
      </c>
      <c r="I4" s="53" t="s">
        <v>54</v>
      </c>
      <c r="J4" s="93" t="s">
        <v>55</v>
      </c>
      <c r="K4" s="54" t="s">
        <v>106</v>
      </c>
      <c r="L4" s="54" t="s">
        <v>6</v>
      </c>
      <c r="M4" s="54" t="s">
        <v>49</v>
      </c>
      <c r="N4" s="94"/>
      <c r="O4" s="94"/>
      <c r="P4" s="94"/>
      <c r="Q4" s="94"/>
      <c r="R4" s="94"/>
      <c r="S4" s="94"/>
      <c r="T4" s="94"/>
      <c r="U4" s="94"/>
      <c r="V4" s="94"/>
    </row>
    <row r="5" spans="1:22" s="50" customFormat="1" ht="76.5">
      <c r="A5" s="95">
        <v>1</v>
      </c>
      <c r="B5" s="55" t="s">
        <v>7</v>
      </c>
      <c r="C5" s="96" t="s">
        <v>72</v>
      </c>
      <c r="D5" s="96">
        <v>100</v>
      </c>
      <c r="E5" s="97">
        <v>190</v>
      </c>
      <c r="F5" s="97">
        <f>E5*D5</f>
        <v>19000</v>
      </c>
      <c r="G5" s="97">
        <v>200</v>
      </c>
      <c r="H5" s="97">
        <f>D5*G5</f>
        <v>20000</v>
      </c>
      <c r="I5" s="97">
        <f>(E5+G5)/2</f>
        <v>195</v>
      </c>
      <c r="J5" s="97">
        <f>D5*I5</f>
        <v>19500</v>
      </c>
      <c r="K5" s="97" t="s">
        <v>110</v>
      </c>
      <c r="L5" s="56" t="s">
        <v>9</v>
      </c>
      <c r="M5" s="56" t="s">
        <v>73</v>
      </c>
      <c r="N5" s="98"/>
      <c r="O5" s="98"/>
      <c r="P5" s="98"/>
      <c r="Q5" s="98"/>
      <c r="R5" s="98"/>
      <c r="S5" s="98"/>
      <c r="T5" s="98"/>
      <c r="U5" s="98"/>
      <c r="V5" s="98"/>
    </row>
    <row r="6" spans="1:22" s="50" customFormat="1" ht="76.5">
      <c r="A6" s="95">
        <f>A5+1</f>
        <v>2</v>
      </c>
      <c r="B6" s="55" t="s">
        <v>10</v>
      </c>
      <c r="C6" s="96" t="s">
        <v>72</v>
      </c>
      <c r="D6" s="96">
        <v>30</v>
      </c>
      <c r="E6" s="97">
        <v>510</v>
      </c>
      <c r="F6" s="97">
        <f>E6*D6</f>
        <v>15300</v>
      </c>
      <c r="G6" s="97">
        <v>520</v>
      </c>
      <c r="H6" s="97">
        <f>D6*G6</f>
        <v>15600</v>
      </c>
      <c r="I6" s="97">
        <f>(E6+G6)/2</f>
        <v>515</v>
      </c>
      <c r="J6" s="97">
        <f>D6*I6</f>
        <v>15450</v>
      </c>
      <c r="K6" s="97" t="s">
        <v>110</v>
      </c>
      <c r="L6" s="56" t="s">
        <v>9</v>
      </c>
      <c r="M6" s="56" t="s">
        <v>74</v>
      </c>
      <c r="N6" s="98"/>
      <c r="O6" s="98"/>
      <c r="P6" s="98"/>
      <c r="Q6" s="98"/>
      <c r="R6" s="98"/>
      <c r="S6" s="98"/>
      <c r="T6" s="98"/>
      <c r="U6" s="98"/>
      <c r="V6" s="98"/>
    </row>
    <row r="7" spans="1:22" s="50" customFormat="1" ht="63.75">
      <c r="A7" s="95">
        <v>3</v>
      </c>
      <c r="B7" s="55" t="s">
        <v>146</v>
      </c>
      <c r="C7" s="96" t="s">
        <v>72</v>
      </c>
      <c r="D7" s="96">
        <v>2</v>
      </c>
      <c r="E7" s="97">
        <v>910</v>
      </c>
      <c r="F7" s="97">
        <f>E7*D7</f>
        <v>1820</v>
      </c>
      <c r="G7" s="97">
        <v>920</v>
      </c>
      <c r="H7" s="97">
        <f>D7*G7</f>
        <v>1840</v>
      </c>
      <c r="I7" s="97">
        <f>(E7+G7)/2</f>
        <v>915</v>
      </c>
      <c r="J7" s="97">
        <f>D7*I7</f>
        <v>1830</v>
      </c>
      <c r="K7" s="97" t="s">
        <v>110</v>
      </c>
      <c r="L7" s="56" t="s">
        <v>12</v>
      </c>
      <c r="M7" s="56" t="s">
        <v>75</v>
      </c>
      <c r="N7" s="98"/>
      <c r="O7" s="98"/>
      <c r="P7" s="98"/>
      <c r="Q7" s="98"/>
      <c r="R7" s="98"/>
      <c r="S7" s="98"/>
      <c r="T7" s="98"/>
      <c r="U7" s="98"/>
      <c r="V7" s="98"/>
    </row>
    <row r="8" spans="1:22" s="50" customFormat="1" ht="63.75">
      <c r="A8" s="95">
        <f t="shared" ref="A8" si="0">A7+1</f>
        <v>4</v>
      </c>
      <c r="B8" s="55" t="s">
        <v>147</v>
      </c>
      <c r="C8" s="96" t="s">
        <v>72</v>
      </c>
      <c r="D8" s="96">
        <v>2</v>
      </c>
      <c r="E8" s="97">
        <v>2850</v>
      </c>
      <c r="F8" s="97">
        <f>E8*D8</f>
        <v>5700</v>
      </c>
      <c r="G8" s="97">
        <v>2900</v>
      </c>
      <c r="H8" s="97">
        <f>D8*G8</f>
        <v>5800</v>
      </c>
      <c r="I8" s="97">
        <f>(E8+G8)/2</f>
        <v>2875</v>
      </c>
      <c r="J8" s="97">
        <f>D8*I8</f>
        <v>5750</v>
      </c>
      <c r="K8" s="97" t="s">
        <v>110</v>
      </c>
      <c r="L8" s="56" t="s">
        <v>12</v>
      </c>
      <c r="M8" s="56" t="s">
        <v>76</v>
      </c>
      <c r="N8" s="98"/>
      <c r="O8" s="98"/>
      <c r="P8" s="98"/>
      <c r="Q8" s="98"/>
      <c r="R8" s="98"/>
      <c r="S8" s="98"/>
      <c r="T8" s="98"/>
      <c r="U8" s="98"/>
      <c r="V8" s="98"/>
    </row>
    <row r="9" spans="1:22" s="91" customFormat="1" ht="76.5">
      <c r="A9" s="95">
        <v>5</v>
      </c>
      <c r="B9" s="88" t="s">
        <v>77</v>
      </c>
      <c r="C9" s="89" t="s">
        <v>72</v>
      </c>
      <c r="D9" s="88">
        <v>1</v>
      </c>
      <c r="E9" s="90">
        <v>2005</v>
      </c>
      <c r="F9" s="85">
        <f>E9*D9</f>
        <v>2005</v>
      </c>
      <c r="G9" s="90">
        <v>2050</v>
      </c>
      <c r="H9" s="85">
        <f>D9*G9</f>
        <v>2050</v>
      </c>
      <c r="I9" s="85">
        <f>(E9+G9)/2</f>
        <v>2027.5</v>
      </c>
      <c r="J9" s="85">
        <f>I9*D9</f>
        <v>2027.5</v>
      </c>
      <c r="K9" s="97" t="s">
        <v>110</v>
      </c>
      <c r="L9" s="86" t="s">
        <v>9</v>
      </c>
      <c r="M9" s="88" t="s">
        <v>78</v>
      </c>
    </row>
    <row r="10" spans="1:22" s="50" customFormat="1">
      <c r="A10" s="73"/>
      <c r="B10" s="73" t="s">
        <v>108</v>
      </c>
      <c r="C10" s="73"/>
      <c r="D10" s="73"/>
      <c r="E10" s="73"/>
      <c r="F10" s="99">
        <f>SUM(F5:F9)</f>
        <v>43825</v>
      </c>
      <c r="G10" s="73"/>
      <c r="H10" s="99">
        <f>SUM(H5:H9)</f>
        <v>45290</v>
      </c>
      <c r="I10" s="73"/>
      <c r="J10" s="99">
        <f>SUM(J5:J9)</f>
        <v>44557.5</v>
      </c>
      <c r="K10" s="73"/>
      <c r="L10" s="73"/>
      <c r="M10" s="73"/>
    </row>
    <row r="11" spans="1:22" s="50" customFormat="1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22" s="121" customFormat="1" ht="18" customHeight="1">
      <c r="A12" s="119"/>
      <c r="B12" s="131" t="s">
        <v>120</v>
      </c>
      <c r="C12" s="131"/>
      <c r="D12" s="120"/>
      <c r="E12" s="120"/>
      <c r="F12" s="120"/>
      <c r="G12" s="120"/>
      <c r="H12" s="120"/>
      <c r="I12" s="120"/>
      <c r="J12" s="120"/>
      <c r="K12" s="120"/>
      <c r="L12" s="120"/>
      <c r="M12" s="120"/>
    </row>
    <row r="13" spans="1:22" s="125" customFormat="1" ht="15.75">
      <c r="A13" s="122"/>
      <c r="B13" s="122" t="s">
        <v>121</v>
      </c>
      <c r="C13" s="122"/>
      <c r="D13" s="123"/>
      <c r="E13" s="123"/>
      <c r="F13" s="123"/>
      <c r="G13" s="123"/>
      <c r="H13" s="123"/>
      <c r="I13" s="123"/>
      <c r="J13" s="130" t="s">
        <v>122</v>
      </c>
      <c r="K13" s="130"/>
      <c r="L13" s="124"/>
      <c r="M13" s="123"/>
    </row>
    <row r="14" spans="1:22" s="121" customFormat="1" ht="18" customHeight="1">
      <c r="A14" s="119"/>
      <c r="B14" s="131" t="s">
        <v>123</v>
      </c>
      <c r="C14" s="131"/>
      <c r="D14" s="120"/>
      <c r="E14" s="120"/>
      <c r="F14" s="120"/>
      <c r="G14" s="120"/>
      <c r="H14" s="120"/>
      <c r="I14" s="120"/>
      <c r="J14" s="127"/>
      <c r="K14" s="127"/>
      <c r="L14" s="128"/>
      <c r="M14" s="120"/>
    </row>
    <row r="15" spans="1:22" s="125" customFormat="1" ht="15.75">
      <c r="A15" s="122"/>
      <c r="B15" s="133" t="s">
        <v>124</v>
      </c>
      <c r="C15" s="133"/>
      <c r="D15" s="133"/>
      <c r="E15" s="133"/>
      <c r="F15" s="133"/>
      <c r="G15" s="129"/>
      <c r="H15" s="129"/>
      <c r="I15" s="123"/>
      <c r="J15" s="130" t="s">
        <v>125</v>
      </c>
      <c r="K15" s="130"/>
      <c r="L15" s="124"/>
      <c r="M15" s="123"/>
    </row>
    <row r="16" spans="1:22" s="125" customFormat="1" ht="15.75">
      <c r="A16" s="122"/>
      <c r="B16" s="130" t="s">
        <v>126</v>
      </c>
      <c r="C16" s="130"/>
      <c r="D16" s="130"/>
      <c r="E16" s="130"/>
      <c r="F16" s="130"/>
      <c r="G16" s="126"/>
      <c r="H16" s="126"/>
      <c r="I16" s="123"/>
      <c r="J16" s="130" t="s">
        <v>127</v>
      </c>
      <c r="K16" s="130"/>
      <c r="L16" s="124"/>
      <c r="M16" s="123"/>
    </row>
    <row r="17" spans="1:13" s="125" customFormat="1" ht="15.75">
      <c r="A17" s="122"/>
      <c r="B17" s="130" t="s">
        <v>128</v>
      </c>
      <c r="C17" s="130"/>
      <c r="D17" s="130"/>
      <c r="E17" s="130"/>
      <c r="F17" s="130"/>
      <c r="G17" s="126"/>
      <c r="H17" s="126"/>
      <c r="I17" s="123"/>
      <c r="J17" s="130" t="s">
        <v>129</v>
      </c>
      <c r="K17" s="130"/>
      <c r="L17" s="124"/>
      <c r="M17" s="123"/>
    </row>
    <row r="18" spans="1:13" s="125" customFormat="1" ht="15.75">
      <c r="A18" s="122"/>
      <c r="B18" s="130" t="s">
        <v>130</v>
      </c>
      <c r="C18" s="130"/>
      <c r="D18" s="130"/>
      <c r="E18" s="130"/>
      <c r="F18" s="130"/>
      <c r="G18" s="126"/>
      <c r="H18" s="126"/>
      <c r="I18" s="123"/>
      <c r="J18" s="130" t="s">
        <v>131</v>
      </c>
      <c r="K18" s="130"/>
      <c r="L18" s="126"/>
      <c r="M18" s="123"/>
    </row>
    <row r="19" spans="1:13" s="125" customFormat="1" ht="15.75">
      <c r="A19" s="122"/>
      <c r="B19" s="130"/>
      <c r="C19" s="130"/>
      <c r="D19" s="130"/>
      <c r="E19" s="130"/>
      <c r="F19" s="130"/>
      <c r="G19" s="126"/>
      <c r="H19" s="126"/>
      <c r="I19" s="123"/>
      <c r="J19" s="126"/>
      <c r="K19" s="124"/>
      <c r="L19" s="124"/>
      <c r="M19" s="123"/>
    </row>
    <row r="20" spans="1:13" s="125" customFormat="1" ht="15.75">
      <c r="A20" s="122"/>
      <c r="B20" s="130" t="s">
        <v>132</v>
      </c>
      <c r="C20" s="130"/>
      <c r="D20" s="130"/>
      <c r="E20" s="130"/>
      <c r="F20" s="130"/>
      <c r="G20" s="126"/>
      <c r="H20" s="126"/>
      <c r="I20" s="123"/>
      <c r="J20" s="130" t="s">
        <v>133</v>
      </c>
      <c r="K20" s="130"/>
      <c r="L20" s="126"/>
      <c r="M20" s="123"/>
    </row>
    <row r="21" spans="1:13" s="125" customFormat="1" ht="15.75">
      <c r="A21" s="122"/>
      <c r="B21" s="130" t="s">
        <v>134</v>
      </c>
      <c r="C21" s="130"/>
      <c r="D21" s="130"/>
      <c r="E21" s="130"/>
      <c r="F21" s="130"/>
      <c r="G21" s="126"/>
      <c r="H21" s="126"/>
      <c r="I21" s="123"/>
      <c r="J21" s="130" t="s">
        <v>135</v>
      </c>
      <c r="K21" s="130"/>
      <c r="L21" s="124"/>
      <c r="M21" s="123"/>
    </row>
    <row r="22" spans="1:13" s="125" customFormat="1" ht="15.75">
      <c r="A22" s="122"/>
      <c r="B22" s="130" t="s">
        <v>136</v>
      </c>
      <c r="C22" s="130"/>
      <c r="D22" s="123"/>
      <c r="E22" s="123"/>
      <c r="F22" s="123"/>
      <c r="G22" s="123"/>
      <c r="H22" s="123"/>
      <c r="I22" s="123"/>
      <c r="J22" s="130" t="s">
        <v>137</v>
      </c>
      <c r="K22" s="130"/>
      <c r="L22" s="122"/>
      <c r="M22" s="123"/>
    </row>
    <row r="23" spans="1:13" s="125" customFormat="1" ht="15.75">
      <c r="A23" s="122"/>
      <c r="B23" s="130" t="s">
        <v>138</v>
      </c>
      <c r="C23" s="130"/>
      <c r="D23" s="123"/>
      <c r="E23" s="123"/>
      <c r="F23" s="123"/>
      <c r="G23" s="123"/>
      <c r="H23" s="123"/>
      <c r="I23" s="123"/>
      <c r="J23" s="130" t="s">
        <v>139</v>
      </c>
      <c r="K23" s="130"/>
      <c r="L23" s="124"/>
      <c r="M23" s="123"/>
    </row>
  </sheetData>
  <mergeCells count="20">
    <mergeCell ref="B21:F21"/>
    <mergeCell ref="J21:K21"/>
    <mergeCell ref="B22:C22"/>
    <mergeCell ref="J22:K22"/>
    <mergeCell ref="B23:C23"/>
    <mergeCell ref="J23:K23"/>
    <mergeCell ref="B17:F17"/>
    <mergeCell ref="J17:K17"/>
    <mergeCell ref="B18:F19"/>
    <mergeCell ref="J18:K18"/>
    <mergeCell ref="B20:F20"/>
    <mergeCell ref="J20:K20"/>
    <mergeCell ref="B2:K2"/>
    <mergeCell ref="J13:K13"/>
    <mergeCell ref="B15:F15"/>
    <mergeCell ref="J15:K15"/>
    <mergeCell ref="B16:F16"/>
    <mergeCell ref="J16:K16"/>
    <mergeCell ref="B12:C12"/>
    <mergeCell ref="B14:C14"/>
  </mergeCells>
  <pageMargins left="0.25" right="0.25" top="0.75" bottom="0.75" header="0.3" footer="0.3"/>
  <pageSetup paperSize="9" scale="70" firstPageNumber="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0"/>
  <sheetViews>
    <sheetView windowProtection="1" workbookViewId="0">
      <pane ySplit="3" topLeftCell="A12" activePane="bottomLeft" state="frozen"/>
      <selection pane="bottomLeft" sqref="A1:XFD1"/>
    </sheetView>
  </sheetViews>
  <sheetFormatPr defaultRowHeight="15"/>
  <cols>
    <col min="1" max="1" width="7" style="81"/>
    <col min="2" max="2" width="22.42578125" style="81" customWidth="1"/>
    <col min="3" max="3" width="7.42578125" style="81" customWidth="1"/>
    <col min="4" max="4" width="9.85546875" style="81" customWidth="1"/>
    <col min="5" max="5" width="9.5703125" style="81"/>
    <col min="6" max="6" width="10.42578125" style="81" customWidth="1"/>
    <col min="7" max="7" width="11.7109375" style="81" customWidth="1"/>
    <col min="8" max="8" width="11.140625" style="81" customWidth="1"/>
    <col min="9" max="9" width="11.85546875" style="81" customWidth="1"/>
    <col min="10" max="10" width="13.140625" style="81" customWidth="1"/>
    <col min="11" max="11" width="13.42578125" style="79" customWidth="1"/>
    <col min="12" max="12" width="18.28515625" style="81" customWidth="1"/>
    <col min="13" max="13" width="47.140625" style="81" customWidth="1"/>
    <col min="14" max="17" width="8.42578125"/>
    <col min="18" max="1021" width="14.140625"/>
  </cols>
  <sheetData>
    <row r="1" spans="1:17" s="73" customFormat="1" ht="48" customHeight="1">
      <c r="A1" s="80"/>
      <c r="B1" s="79"/>
      <c r="C1" s="134" t="s">
        <v>113</v>
      </c>
      <c r="D1" s="134"/>
      <c r="E1" s="134"/>
      <c r="F1" s="134"/>
      <c r="G1" s="134"/>
      <c r="H1" s="134"/>
      <c r="I1" s="134"/>
      <c r="J1" s="134"/>
      <c r="K1" s="134"/>
      <c r="L1" s="79"/>
      <c r="M1" s="79"/>
    </row>
    <row r="2" spans="1:17">
      <c r="B2" s="81" t="s">
        <v>112</v>
      </c>
    </row>
    <row r="3" spans="1:17" ht="45">
      <c r="A3" s="64" t="s">
        <v>0</v>
      </c>
      <c r="B3" s="65" t="s">
        <v>1</v>
      </c>
      <c r="C3" s="103" t="s">
        <v>2</v>
      </c>
      <c r="D3" s="64" t="s">
        <v>4</v>
      </c>
      <c r="E3" s="61" t="s">
        <v>50</v>
      </c>
      <c r="F3" s="62" t="s">
        <v>51</v>
      </c>
      <c r="G3" s="61" t="s">
        <v>52</v>
      </c>
      <c r="H3" s="62" t="s">
        <v>53</v>
      </c>
      <c r="I3" s="62" t="s">
        <v>54</v>
      </c>
      <c r="J3" s="63" t="s">
        <v>55</v>
      </c>
      <c r="K3" s="63" t="s">
        <v>114</v>
      </c>
      <c r="L3" s="63" t="s">
        <v>6</v>
      </c>
      <c r="M3" s="63" t="s">
        <v>49</v>
      </c>
      <c r="N3" s="45"/>
      <c r="O3" s="45"/>
      <c r="P3" s="45"/>
      <c r="Q3" s="45"/>
    </row>
    <row r="4" spans="1:17" ht="120">
      <c r="A4" s="64">
        <v>1</v>
      </c>
      <c r="B4" s="65" t="s">
        <v>31</v>
      </c>
      <c r="C4" s="64" t="s">
        <v>72</v>
      </c>
      <c r="D4" s="64">
        <v>15</v>
      </c>
      <c r="E4" s="68">
        <v>490</v>
      </c>
      <c r="F4" s="68">
        <f t="shared" ref="F4:F14" si="0">D4*E4</f>
        <v>7350</v>
      </c>
      <c r="G4" s="68">
        <v>500</v>
      </c>
      <c r="H4" s="68">
        <f t="shared" ref="H4:H14" si="1">D4*G4</f>
        <v>7500</v>
      </c>
      <c r="I4" s="68">
        <f t="shared" ref="I4:I13" si="2">(E4+G4)/2</f>
        <v>495</v>
      </c>
      <c r="J4" s="68">
        <f t="shared" ref="J4:J14" si="3">D4*I4</f>
        <v>7425</v>
      </c>
      <c r="K4" s="69" t="s">
        <v>115</v>
      </c>
      <c r="L4" s="69" t="s">
        <v>32</v>
      </c>
      <c r="M4" s="69" t="s">
        <v>116</v>
      </c>
      <c r="N4" s="45"/>
      <c r="O4" s="45"/>
      <c r="P4" s="45"/>
      <c r="Q4" s="45"/>
    </row>
    <row r="5" spans="1:17" ht="60">
      <c r="A5" s="64">
        <v>2</v>
      </c>
      <c r="B5" s="65" t="s">
        <v>16</v>
      </c>
      <c r="C5" s="64" t="s">
        <v>44</v>
      </c>
      <c r="D5" s="64">
        <v>6</v>
      </c>
      <c r="E5" s="68">
        <v>130</v>
      </c>
      <c r="F5" s="68">
        <f t="shared" si="0"/>
        <v>780</v>
      </c>
      <c r="G5" s="68">
        <v>140</v>
      </c>
      <c r="H5" s="68">
        <f t="shared" si="1"/>
        <v>840</v>
      </c>
      <c r="I5" s="68">
        <f t="shared" si="2"/>
        <v>135</v>
      </c>
      <c r="J5" s="68">
        <f t="shared" si="3"/>
        <v>810</v>
      </c>
      <c r="K5" s="69" t="s">
        <v>115</v>
      </c>
      <c r="L5" s="69" t="s">
        <v>17</v>
      </c>
      <c r="M5" s="69" t="s">
        <v>79</v>
      </c>
      <c r="N5" s="45"/>
      <c r="O5" s="45"/>
      <c r="P5" s="45"/>
      <c r="Q5" s="45"/>
    </row>
    <row r="6" spans="1:17" ht="90">
      <c r="A6" s="64">
        <v>3</v>
      </c>
      <c r="B6" s="65" t="s">
        <v>33</v>
      </c>
      <c r="C6" s="64" t="s">
        <v>72</v>
      </c>
      <c r="D6" s="64">
        <v>15</v>
      </c>
      <c r="E6" s="68">
        <v>970</v>
      </c>
      <c r="F6" s="68">
        <f t="shared" si="0"/>
        <v>14550</v>
      </c>
      <c r="G6" s="68">
        <v>980</v>
      </c>
      <c r="H6" s="68">
        <f t="shared" si="1"/>
        <v>14700</v>
      </c>
      <c r="I6" s="68">
        <f t="shared" si="2"/>
        <v>975</v>
      </c>
      <c r="J6" s="68">
        <f t="shared" si="3"/>
        <v>14625</v>
      </c>
      <c r="K6" s="69" t="s">
        <v>115</v>
      </c>
      <c r="L6" s="69" t="s">
        <v>32</v>
      </c>
      <c r="M6" s="69" t="s">
        <v>80</v>
      </c>
      <c r="N6" s="45"/>
      <c r="O6" s="45"/>
      <c r="P6" s="45"/>
      <c r="Q6" s="45"/>
    </row>
    <row r="7" spans="1:17" ht="76.5" customHeight="1">
      <c r="A7" s="64">
        <v>4</v>
      </c>
      <c r="B7" s="65" t="s">
        <v>34</v>
      </c>
      <c r="C7" s="64" t="s">
        <v>72</v>
      </c>
      <c r="D7" s="64">
        <v>50</v>
      </c>
      <c r="E7" s="68">
        <v>190</v>
      </c>
      <c r="F7" s="68">
        <f t="shared" si="0"/>
        <v>9500</v>
      </c>
      <c r="G7" s="68">
        <v>200</v>
      </c>
      <c r="H7" s="68">
        <f t="shared" si="1"/>
        <v>10000</v>
      </c>
      <c r="I7" s="68">
        <f t="shared" si="2"/>
        <v>195</v>
      </c>
      <c r="J7" s="68">
        <f t="shared" si="3"/>
        <v>9750</v>
      </c>
      <c r="K7" s="69" t="s">
        <v>115</v>
      </c>
      <c r="L7" s="69" t="s">
        <v>32</v>
      </c>
      <c r="M7" s="69" t="s">
        <v>81</v>
      </c>
      <c r="N7" s="45"/>
      <c r="O7" s="45"/>
      <c r="P7" s="45"/>
      <c r="Q7" s="45"/>
    </row>
    <row r="8" spans="1:17" ht="78.75" customHeight="1">
      <c r="A8" s="64">
        <v>5</v>
      </c>
      <c r="B8" s="65" t="s">
        <v>35</v>
      </c>
      <c r="C8" s="64" t="s">
        <v>72</v>
      </c>
      <c r="D8" s="64">
        <v>30</v>
      </c>
      <c r="E8" s="68">
        <v>550</v>
      </c>
      <c r="F8" s="68">
        <f t="shared" si="0"/>
        <v>16500</v>
      </c>
      <c r="G8" s="68">
        <v>570</v>
      </c>
      <c r="H8" s="68">
        <f t="shared" si="1"/>
        <v>17100</v>
      </c>
      <c r="I8" s="68">
        <f t="shared" si="2"/>
        <v>560</v>
      </c>
      <c r="J8" s="68">
        <f t="shared" si="3"/>
        <v>16800</v>
      </c>
      <c r="K8" s="69" t="s">
        <v>115</v>
      </c>
      <c r="L8" s="69" t="s">
        <v>32</v>
      </c>
      <c r="M8" s="69" t="s">
        <v>82</v>
      </c>
      <c r="N8" s="45"/>
      <c r="O8" s="45"/>
      <c r="P8" s="45"/>
      <c r="Q8" s="45"/>
    </row>
    <row r="9" spans="1:17" ht="78.75" customHeight="1">
      <c r="A9" s="64">
        <v>6</v>
      </c>
      <c r="B9" s="65" t="s">
        <v>36</v>
      </c>
      <c r="C9" s="64" t="s">
        <v>72</v>
      </c>
      <c r="D9" s="64">
        <v>30</v>
      </c>
      <c r="E9" s="68">
        <v>680</v>
      </c>
      <c r="F9" s="68">
        <f t="shared" si="0"/>
        <v>20400</v>
      </c>
      <c r="G9" s="68">
        <v>690</v>
      </c>
      <c r="H9" s="68">
        <f t="shared" si="1"/>
        <v>20700</v>
      </c>
      <c r="I9" s="68">
        <f t="shared" si="2"/>
        <v>685</v>
      </c>
      <c r="J9" s="68">
        <f t="shared" si="3"/>
        <v>20550</v>
      </c>
      <c r="K9" s="69" t="s">
        <v>115</v>
      </c>
      <c r="L9" s="69" t="s">
        <v>32</v>
      </c>
      <c r="M9" s="69" t="s">
        <v>83</v>
      </c>
      <c r="N9" s="45"/>
      <c r="O9" s="45"/>
      <c r="P9" s="45"/>
      <c r="Q9" s="45"/>
    </row>
    <row r="10" spans="1:17" ht="75">
      <c r="A10" s="64">
        <v>7</v>
      </c>
      <c r="B10" s="65" t="s">
        <v>39</v>
      </c>
      <c r="C10" s="64" t="s">
        <v>72</v>
      </c>
      <c r="D10" s="64">
        <v>10</v>
      </c>
      <c r="E10" s="68">
        <v>530</v>
      </c>
      <c r="F10" s="68">
        <f t="shared" si="0"/>
        <v>5300</v>
      </c>
      <c r="G10" s="68">
        <v>550</v>
      </c>
      <c r="H10" s="68">
        <f t="shared" si="1"/>
        <v>5500</v>
      </c>
      <c r="I10" s="68">
        <f t="shared" si="2"/>
        <v>540</v>
      </c>
      <c r="J10" s="68">
        <f t="shared" si="3"/>
        <v>5400</v>
      </c>
      <c r="K10" s="69" t="s">
        <v>115</v>
      </c>
      <c r="L10" s="69" t="s">
        <v>140</v>
      </c>
      <c r="M10" s="69" t="s">
        <v>39</v>
      </c>
      <c r="N10" s="45"/>
      <c r="O10" s="45"/>
      <c r="P10" s="45"/>
      <c r="Q10" s="45"/>
    </row>
    <row r="11" spans="1:17" ht="102" customHeight="1">
      <c r="A11" s="64">
        <v>8</v>
      </c>
      <c r="B11" s="65" t="s">
        <v>84</v>
      </c>
      <c r="C11" s="64" t="s">
        <v>72</v>
      </c>
      <c r="D11" s="64">
        <v>4</v>
      </c>
      <c r="E11" s="68">
        <v>1100</v>
      </c>
      <c r="F11" s="68">
        <f t="shared" si="0"/>
        <v>4400</v>
      </c>
      <c r="G11" s="68">
        <v>1150</v>
      </c>
      <c r="H11" s="68">
        <f t="shared" si="1"/>
        <v>4600</v>
      </c>
      <c r="I11" s="68">
        <f t="shared" si="2"/>
        <v>1125</v>
      </c>
      <c r="J11" s="68">
        <f t="shared" si="3"/>
        <v>4500</v>
      </c>
      <c r="K11" s="69" t="s">
        <v>115</v>
      </c>
      <c r="L11" s="69" t="s">
        <v>85</v>
      </c>
      <c r="M11" s="69" t="s">
        <v>84</v>
      </c>
      <c r="N11" s="45"/>
      <c r="O11" s="45"/>
      <c r="P11" s="45"/>
      <c r="Q11" s="45"/>
    </row>
    <row r="12" spans="1:17" ht="90">
      <c r="A12" s="64">
        <v>9</v>
      </c>
      <c r="B12" s="65" t="s">
        <v>41</v>
      </c>
      <c r="C12" s="64" t="s">
        <v>72</v>
      </c>
      <c r="D12" s="64">
        <v>6</v>
      </c>
      <c r="E12" s="68">
        <v>440</v>
      </c>
      <c r="F12" s="68">
        <f t="shared" si="0"/>
        <v>2640</v>
      </c>
      <c r="G12" s="68">
        <v>450</v>
      </c>
      <c r="H12" s="68">
        <f t="shared" si="1"/>
        <v>2700</v>
      </c>
      <c r="I12" s="68">
        <f t="shared" si="2"/>
        <v>445</v>
      </c>
      <c r="J12" s="68">
        <f t="shared" si="3"/>
        <v>2670</v>
      </c>
      <c r="K12" s="69" t="s">
        <v>115</v>
      </c>
      <c r="L12" s="69" t="s">
        <v>104</v>
      </c>
      <c r="M12" s="69" t="s">
        <v>41</v>
      </c>
      <c r="N12" s="45"/>
      <c r="O12" s="45"/>
      <c r="P12" s="45"/>
      <c r="Q12" s="45"/>
    </row>
    <row r="13" spans="1:17" ht="91.5" customHeight="1">
      <c r="A13" s="64">
        <v>10</v>
      </c>
      <c r="B13" s="65" t="s">
        <v>42</v>
      </c>
      <c r="C13" s="64" t="s">
        <v>72</v>
      </c>
      <c r="D13" s="64">
        <v>2</v>
      </c>
      <c r="E13" s="68">
        <v>1600</v>
      </c>
      <c r="F13" s="68">
        <f t="shared" si="0"/>
        <v>3200</v>
      </c>
      <c r="G13" s="68">
        <v>1700</v>
      </c>
      <c r="H13" s="68">
        <f t="shared" si="1"/>
        <v>3400</v>
      </c>
      <c r="I13" s="68">
        <f t="shared" si="2"/>
        <v>1650</v>
      </c>
      <c r="J13" s="68">
        <f t="shared" si="3"/>
        <v>3300</v>
      </c>
      <c r="K13" s="69" t="s">
        <v>115</v>
      </c>
      <c r="L13" s="69" t="s">
        <v>105</v>
      </c>
      <c r="M13" s="69" t="s">
        <v>42</v>
      </c>
      <c r="N13" s="45"/>
      <c r="O13" s="45"/>
      <c r="P13" s="45"/>
      <c r="Q13" s="45"/>
    </row>
    <row r="14" spans="1:17" s="49" customFormat="1" ht="90">
      <c r="A14" s="64">
        <v>11</v>
      </c>
      <c r="B14" s="59" t="s">
        <v>86</v>
      </c>
      <c r="C14" s="104" t="s">
        <v>72</v>
      </c>
      <c r="D14" s="57">
        <v>1</v>
      </c>
      <c r="E14" s="58">
        <v>500</v>
      </c>
      <c r="F14" s="71">
        <f t="shared" si="0"/>
        <v>500</v>
      </c>
      <c r="G14" s="58">
        <v>510</v>
      </c>
      <c r="H14" s="71">
        <f t="shared" si="1"/>
        <v>510</v>
      </c>
      <c r="I14" s="71">
        <f>(E14+G14)/2</f>
        <v>505</v>
      </c>
      <c r="J14" s="71">
        <f t="shared" si="3"/>
        <v>505</v>
      </c>
      <c r="K14" s="87" t="s">
        <v>115</v>
      </c>
      <c r="L14" s="105" t="s">
        <v>32</v>
      </c>
      <c r="M14" s="59" t="s">
        <v>87</v>
      </c>
      <c r="N14" s="106"/>
      <c r="O14" s="106"/>
      <c r="P14" s="106"/>
      <c r="Q14" s="106"/>
    </row>
    <row r="15" spans="1:17">
      <c r="B15" s="81" t="s">
        <v>108</v>
      </c>
      <c r="F15" s="83">
        <f>SUM(F4:F14)</f>
        <v>85120</v>
      </c>
      <c r="H15" s="83">
        <f>SUM(H4:H14)</f>
        <v>87550</v>
      </c>
      <c r="J15" s="83">
        <f>SUM(J4:J14)</f>
        <v>86335</v>
      </c>
    </row>
    <row r="18" spans="1:13" s="121" customFormat="1" ht="31.5">
      <c r="A18" s="119"/>
      <c r="B18" s="119" t="s">
        <v>120</v>
      </c>
      <c r="C18" s="119"/>
      <c r="D18" s="120"/>
      <c r="E18" s="120"/>
      <c r="F18" s="120"/>
      <c r="G18" s="120"/>
      <c r="H18" s="120"/>
      <c r="I18" s="120"/>
      <c r="J18" s="120"/>
      <c r="K18" s="120"/>
      <c r="L18" s="120"/>
      <c r="M18" s="120"/>
    </row>
    <row r="19" spans="1:13" s="125" customFormat="1" ht="15.75">
      <c r="A19" s="122"/>
      <c r="B19" s="122" t="s">
        <v>121</v>
      </c>
      <c r="C19" s="122"/>
      <c r="D19" s="123"/>
      <c r="E19" s="123"/>
      <c r="F19" s="123"/>
      <c r="G19" s="123"/>
      <c r="H19" s="123"/>
      <c r="I19" s="123"/>
      <c r="J19" s="130" t="s">
        <v>122</v>
      </c>
      <c r="K19" s="130"/>
      <c r="L19" s="124"/>
      <c r="M19" s="123"/>
    </row>
    <row r="20" spans="1:13" s="125" customFormat="1" ht="15.75">
      <c r="A20" s="122"/>
      <c r="B20" s="122"/>
      <c r="C20" s="122"/>
      <c r="D20" s="123"/>
      <c r="E20" s="123"/>
      <c r="F20" s="123"/>
      <c r="G20" s="123"/>
      <c r="H20" s="123"/>
      <c r="I20" s="123"/>
      <c r="J20" s="126"/>
      <c r="K20" s="126"/>
      <c r="L20" s="124"/>
      <c r="M20" s="123"/>
    </row>
    <row r="21" spans="1:13" s="121" customFormat="1" ht="31.5">
      <c r="A21" s="119"/>
      <c r="B21" s="119" t="s">
        <v>123</v>
      </c>
      <c r="C21" s="119"/>
      <c r="D21" s="120"/>
      <c r="E21" s="120"/>
      <c r="F21" s="120"/>
      <c r="G21" s="120"/>
      <c r="H21" s="120"/>
      <c r="I21" s="120"/>
      <c r="J21" s="127"/>
      <c r="K21" s="127"/>
      <c r="L21" s="128"/>
      <c r="M21" s="120"/>
    </row>
    <row r="22" spans="1:13" s="125" customFormat="1" ht="15.75">
      <c r="A22" s="122"/>
      <c r="B22" s="133" t="s">
        <v>124</v>
      </c>
      <c r="C22" s="133"/>
      <c r="D22" s="133"/>
      <c r="E22" s="133"/>
      <c r="F22" s="133"/>
      <c r="G22" s="129"/>
      <c r="H22" s="129"/>
      <c r="I22" s="123"/>
      <c r="J22" s="130" t="s">
        <v>125</v>
      </c>
      <c r="K22" s="130"/>
      <c r="L22" s="124"/>
      <c r="M22" s="123"/>
    </row>
    <row r="23" spans="1:13" s="125" customFormat="1" ht="15.75">
      <c r="A23" s="122"/>
      <c r="B23" s="130" t="s">
        <v>126</v>
      </c>
      <c r="C23" s="130"/>
      <c r="D23" s="130"/>
      <c r="E23" s="130"/>
      <c r="F23" s="130"/>
      <c r="G23" s="126"/>
      <c r="H23" s="126"/>
      <c r="I23" s="123"/>
      <c r="J23" s="130" t="s">
        <v>127</v>
      </c>
      <c r="K23" s="130"/>
      <c r="L23" s="124"/>
      <c r="M23" s="123"/>
    </row>
    <row r="24" spans="1:13" s="125" customFormat="1" ht="15.75">
      <c r="A24" s="122"/>
      <c r="B24" s="130" t="s">
        <v>128</v>
      </c>
      <c r="C24" s="130"/>
      <c r="D24" s="130"/>
      <c r="E24" s="130"/>
      <c r="F24" s="130"/>
      <c r="G24" s="126"/>
      <c r="H24" s="126"/>
      <c r="I24" s="123"/>
      <c r="J24" s="130" t="s">
        <v>129</v>
      </c>
      <c r="K24" s="130"/>
      <c r="L24" s="124"/>
      <c r="M24" s="123"/>
    </row>
    <row r="25" spans="1:13" s="125" customFormat="1" ht="15.75">
      <c r="A25" s="122"/>
      <c r="B25" s="130" t="s">
        <v>130</v>
      </c>
      <c r="C25" s="130"/>
      <c r="D25" s="130"/>
      <c r="E25" s="130"/>
      <c r="F25" s="130"/>
      <c r="G25" s="126"/>
      <c r="H25" s="126"/>
      <c r="I25" s="123"/>
      <c r="J25" s="130" t="s">
        <v>131</v>
      </c>
      <c r="K25" s="130"/>
      <c r="L25" s="126"/>
      <c r="M25" s="123"/>
    </row>
    <row r="26" spans="1:13" s="125" customFormat="1" ht="15.75">
      <c r="A26" s="122"/>
      <c r="B26" s="130"/>
      <c r="C26" s="130"/>
      <c r="D26" s="130"/>
      <c r="E26" s="130"/>
      <c r="F26" s="130"/>
      <c r="G26" s="126"/>
      <c r="H26" s="126"/>
      <c r="I26" s="123"/>
      <c r="J26" s="126"/>
      <c r="K26" s="124"/>
      <c r="L26" s="124"/>
      <c r="M26" s="123"/>
    </row>
    <row r="27" spans="1:13" s="125" customFormat="1" ht="15.75">
      <c r="A27" s="122"/>
      <c r="B27" s="130" t="s">
        <v>132</v>
      </c>
      <c r="C27" s="130"/>
      <c r="D27" s="130"/>
      <c r="E27" s="130"/>
      <c r="F27" s="130"/>
      <c r="G27" s="126"/>
      <c r="H27" s="126"/>
      <c r="I27" s="123"/>
      <c r="J27" s="130" t="s">
        <v>133</v>
      </c>
      <c r="K27" s="130"/>
      <c r="L27" s="126"/>
      <c r="M27" s="123"/>
    </row>
    <row r="28" spans="1:13" s="125" customFormat="1" ht="15.75">
      <c r="A28" s="122"/>
      <c r="B28" s="130" t="s">
        <v>134</v>
      </c>
      <c r="C28" s="130"/>
      <c r="D28" s="130"/>
      <c r="E28" s="130"/>
      <c r="F28" s="130"/>
      <c r="G28" s="126"/>
      <c r="H28" s="126"/>
      <c r="I28" s="123"/>
      <c r="J28" s="130" t="s">
        <v>135</v>
      </c>
      <c r="K28" s="130"/>
      <c r="L28" s="124"/>
      <c r="M28" s="123"/>
    </row>
    <row r="29" spans="1:13" s="125" customFormat="1" ht="15.75">
      <c r="A29" s="122"/>
      <c r="B29" s="130" t="s">
        <v>136</v>
      </c>
      <c r="C29" s="130"/>
      <c r="D29" s="123"/>
      <c r="E29" s="123"/>
      <c r="F29" s="123"/>
      <c r="G29" s="123"/>
      <c r="H29" s="123"/>
      <c r="I29" s="123"/>
      <c r="J29" s="130" t="s">
        <v>137</v>
      </c>
      <c r="K29" s="130"/>
      <c r="L29" s="122"/>
      <c r="M29" s="123"/>
    </row>
    <row r="30" spans="1:13" s="125" customFormat="1" ht="15.75">
      <c r="A30" s="122"/>
      <c r="B30" s="130" t="s">
        <v>138</v>
      </c>
      <c r="C30" s="130"/>
      <c r="D30" s="123"/>
      <c r="E30" s="123"/>
      <c r="F30" s="123"/>
      <c r="G30" s="123"/>
      <c r="H30" s="123"/>
      <c r="I30" s="123"/>
      <c r="J30" s="130" t="s">
        <v>139</v>
      </c>
      <c r="K30" s="130"/>
      <c r="L30" s="124"/>
      <c r="M30" s="123"/>
    </row>
  </sheetData>
  <mergeCells count="18">
    <mergeCell ref="B24:F24"/>
    <mergeCell ref="J24:K24"/>
    <mergeCell ref="B25:F26"/>
    <mergeCell ref="J25:K25"/>
    <mergeCell ref="B30:C30"/>
    <mergeCell ref="J30:K30"/>
    <mergeCell ref="B27:F27"/>
    <mergeCell ref="J27:K27"/>
    <mergeCell ref="B28:F28"/>
    <mergeCell ref="J28:K28"/>
    <mergeCell ref="B29:C29"/>
    <mergeCell ref="J29:K29"/>
    <mergeCell ref="C1:K1"/>
    <mergeCell ref="J19:K19"/>
    <mergeCell ref="B22:F22"/>
    <mergeCell ref="J22:K22"/>
    <mergeCell ref="B23:F23"/>
    <mergeCell ref="J23:K23"/>
  </mergeCells>
  <pageMargins left="0.25" right="0.25" top="0.75" bottom="0.75" header="0.3" footer="0.3"/>
  <pageSetup paperSize="9" scale="73" firstPageNumber="0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windowProtection="1" workbookViewId="0">
      <pane ySplit="1" topLeftCell="A12" activePane="bottomLeft" state="frozen"/>
      <selection pane="bottomLeft" activeCell="M23" sqref="M23"/>
    </sheetView>
  </sheetViews>
  <sheetFormatPr defaultRowHeight="15"/>
  <cols>
    <col min="1" max="1" width="4.28515625" style="102" customWidth="1"/>
    <col min="2" max="2" width="24" style="102" customWidth="1"/>
    <col min="3" max="3" width="11.140625" style="102"/>
    <col min="4" max="4" width="9.7109375" style="102" bestFit="1" customWidth="1"/>
    <col min="5" max="5" width="9.140625" style="102" bestFit="1"/>
    <col min="6" max="6" width="9.42578125" style="102" bestFit="1" customWidth="1"/>
    <col min="7" max="7" width="8.5703125" style="102" bestFit="1" customWidth="1"/>
    <col min="8" max="8" width="9.42578125" style="102" bestFit="1" customWidth="1"/>
    <col min="9" max="9" width="8.5703125" style="102" bestFit="1" customWidth="1"/>
    <col min="10" max="10" width="9.85546875" style="102" bestFit="1" customWidth="1"/>
    <col min="11" max="11" width="14.7109375" style="102" customWidth="1"/>
    <col min="12" max="12" width="15" style="102" customWidth="1"/>
    <col min="13" max="13" width="51.5703125" style="101" customWidth="1"/>
    <col min="14" max="14" width="8.42578125" style="102"/>
    <col min="15" max="20" width="8.42578125"/>
    <col min="21" max="1021" width="14.140625"/>
  </cols>
  <sheetData>
    <row r="1" spans="1:20" s="73" customFormat="1" ht="51" customHeight="1">
      <c r="A1" s="82"/>
      <c r="B1" s="107"/>
      <c r="C1" s="134" t="s">
        <v>119</v>
      </c>
      <c r="D1" s="134"/>
      <c r="E1" s="134"/>
      <c r="F1" s="134"/>
      <c r="G1" s="134"/>
      <c r="H1" s="134"/>
      <c r="I1" s="134"/>
      <c r="J1" s="134"/>
      <c r="K1" s="134"/>
      <c r="L1" s="82"/>
      <c r="M1" s="115"/>
      <c r="N1" s="107"/>
    </row>
    <row r="2" spans="1:20" s="114" customFormat="1" ht="60">
      <c r="A2" s="60" t="s">
        <v>0</v>
      </c>
      <c r="B2" s="63" t="s">
        <v>1</v>
      </c>
      <c r="C2" s="60" t="s">
        <v>2</v>
      </c>
      <c r="D2" s="60" t="s">
        <v>4</v>
      </c>
      <c r="E2" s="61" t="s">
        <v>50</v>
      </c>
      <c r="F2" s="62" t="s">
        <v>51</v>
      </c>
      <c r="G2" s="61" t="s">
        <v>52</v>
      </c>
      <c r="H2" s="62" t="s">
        <v>53</v>
      </c>
      <c r="I2" s="62" t="s">
        <v>54</v>
      </c>
      <c r="J2" s="63" t="s">
        <v>55</v>
      </c>
      <c r="K2" s="63" t="s">
        <v>114</v>
      </c>
      <c r="L2" s="75" t="s">
        <v>6</v>
      </c>
      <c r="M2" s="116" t="s">
        <v>49</v>
      </c>
      <c r="N2" s="100"/>
      <c r="O2" s="113"/>
      <c r="P2" s="113"/>
      <c r="Q2" s="113"/>
      <c r="R2" s="113"/>
      <c r="S2" s="113"/>
      <c r="T2" s="113"/>
    </row>
    <row r="3" spans="1:20" ht="150">
      <c r="A3" s="64">
        <v>1</v>
      </c>
      <c r="B3" s="103" t="s">
        <v>142</v>
      </c>
      <c r="C3" s="64" t="s">
        <v>72</v>
      </c>
      <c r="D3" s="64">
        <v>120</v>
      </c>
      <c r="E3" s="66">
        <v>300</v>
      </c>
      <c r="F3" s="66">
        <f t="shared" ref="F3:F13" si="0">E3*D3</f>
        <v>36000</v>
      </c>
      <c r="G3" s="66">
        <v>310</v>
      </c>
      <c r="H3" s="66">
        <f t="shared" ref="H3:H13" si="1">G3*D3</f>
        <v>37200</v>
      </c>
      <c r="I3" s="66">
        <f t="shared" ref="I3:I12" si="2">(E3+G3)/2</f>
        <v>305</v>
      </c>
      <c r="J3" s="66">
        <f t="shared" ref="J3:J13" si="3">D3*I3</f>
        <v>36600</v>
      </c>
      <c r="K3" s="103" t="s">
        <v>118</v>
      </c>
      <c r="L3" s="103" t="s">
        <v>22</v>
      </c>
      <c r="M3" s="65" t="s">
        <v>88</v>
      </c>
      <c r="O3" s="45"/>
      <c r="P3" s="45"/>
      <c r="Q3" s="45"/>
      <c r="R3" s="45"/>
      <c r="S3" s="45"/>
      <c r="T3" s="45"/>
    </row>
    <row r="4" spans="1:20" ht="135">
      <c r="A4" s="64">
        <f t="shared" ref="A4:A11" si="4">A3+1</f>
        <v>2</v>
      </c>
      <c r="B4" s="103" t="s">
        <v>143</v>
      </c>
      <c r="C4" s="64" t="s">
        <v>72</v>
      </c>
      <c r="D4" s="64">
        <v>105</v>
      </c>
      <c r="E4" s="66">
        <v>300</v>
      </c>
      <c r="F4" s="66">
        <f t="shared" si="0"/>
        <v>31500</v>
      </c>
      <c r="G4" s="66">
        <v>310</v>
      </c>
      <c r="H4" s="66">
        <f t="shared" si="1"/>
        <v>32550</v>
      </c>
      <c r="I4" s="66">
        <f t="shared" si="2"/>
        <v>305</v>
      </c>
      <c r="J4" s="66">
        <f t="shared" si="3"/>
        <v>32025</v>
      </c>
      <c r="K4" s="103" t="s">
        <v>118</v>
      </c>
      <c r="L4" s="103" t="s">
        <v>22</v>
      </c>
      <c r="M4" s="65" t="s">
        <v>89</v>
      </c>
      <c r="O4" s="45"/>
      <c r="P4" s="45"/>
      <c r="Q4" s="45"/>
      <c r="R4" s="45"/>
      <c r="S4" s="45"/>
      <c r="T4" s="45"/>
    </row>
    <row r="5" spans="1:20" ht="120">
      <c r="A5" s="64">
        <f t="shared" si="4"/>
        <v>3</v>
      </c>
      <c r="B5" s="103" t="s">
        <v>90</v>
      </c>
      <c r="C5" s="64" t="s">
        <v>72</v>
      </c>
      <c r="D5" s="64">
        <v>5</v>
      </c>
      <c r="E5" s="66">
        <v>600</v>
      </c>
      <c r="F5" s="66">
        <f t="shared" si="0"/>
        <v>3000</v>
      </c>
      <c r="G5" s="66">
        <v>610</v>
      </c>
      <c r="H5" s="66">
        <f t="shared" si="1"/>
        <v>3050</v>
      </c>
      <c r="I5" s="66">
        <f t="shared" si="2"/>
        <v>605</v>
      </c>
      <c r="J5" s="66">
        <f t="shared" si="3"/>
        <v>3025</v>
      </c>
      <c r="K5" s="103" t="s">
        <v>118</v>
      </c>
      <c r="L5" s="103" t="s">
        <v>22</v>
      </c>
      <c r="M5" s="65" t="s">
        <v>91</v>
      </c>
      <c r="O5" s="45"/>
      <c r="P5" s="45"/>
      <c r="Q5" s="45"/>
      <c r="R5" s="45"/>
      <c r="S5" s="45"/>
      <c r="T5" s="45"/>
    </row>
    <row r="6" spans="1:20" ht="135">
      <c r="A6" s="64">
        <f t="shared" si="4"/>
        <v>4</v>
      </c>
      <c r="B6" s="103" t="s">
        <v>144</v>
      </c>
      <c r="C6" s="64" t="s">
        <v>72</v>
      </c>
      <c r="D6" s="64">
        <v>6</v>
      </c>
      <c r="E6" s="66">
        <v>1580</v>
      </c>
      <c r="F6" s="66">
        <f t="shared" si="0"/>
        <v>9480</v>
      </c>
      <c r="G6" s="66">
        <v>1600</v>
      </c>
      <c r="H6" s="66">
        <f t="shared" si="1"/>
        <v>9600</v>
      </c>
      <c r="I6" s="66">
        <f t="shared" si="2"/>
        <v>1590</v>
      </c>
      <c r="J6" s="66">
        <f t="shared" si="3"/>
        <v>9540</v>
      </c>
      <c r="K6" s="103" t="s">
        <v>118</v>
      </c>
      <c r="L6" s="103" t="s">
        <v>22</v>
      </c>
      <c r="M6" s="65" t="s">
        <v>92</v>
      </c>
      <c r="O6" s="45"/>
      <c r="P6" s="45"/>
      <c r="Q6" s="45"/>
      <c r="R6" s="45"/>
      <c r="S6" s="45"/>
      <c r="T6" s="45"/>
    </row>
    <row r="7" spans="1:20" ht="135">
      <c r="A7" s="64">
        <f t="shared" si="4"/>
        <v>5</v>
      </c>
      <c r="B7" s="103" t="s">
        <v>93</v>
      </c>
      <c r="C7" s="64" t="s">
        <v>72</v>
      </c>
      <c r="D7" s="64">
        <v>105</v>
      </c>
      <c r="E7" s="66">
        <v>300</v>
      </c>
      <c r="F7" s="66">
        <f t="shared" si="0"/>
        <v>31500</v>
      </c>
      <c r="G7" s="66">
        <v>310</v>
      </c>
      <c r="H7" s="66">
        <f t="shared" si="1"/>
        <v>32550</v>
      </c>
      <c r="I7" s="66">
        <f t="shared" si="2"/>
        <v>305</v>
      </c>
      <c r="J7" s="66">
        <f t="shared" si="3"/>
        <v>32025</v>
      </c>
      <c r="K7" s="103" t="s">
        <v>118</v>
      </c>
      <c r="L7" s="103" t="s">
        <v>22</v>
      </c>
      <c r="M7" s="65" t="s">
        <v>94</v>
      </c>
      <c r="O7" s="45"/>
      <c r="P7" s="45"/>
      <c r="Q7" s="45"/>
      <c r="R7" s="45"/>
      <c r="S7" s="45"/>
      <c r="T7" s="45"/>
    </row>
    <row r="8" spans="1:20" ht="150">
      <c r="A8" s="64">
        <f t="shared" si="4"/>
        <v>6</v>
      </c>
      <c r="B8" s="103" t="s">
        <v>145</v>
      </c>
      <c r="C8" s="64" t="s">
        <v>72</v>
      </c>
      <c r="D8" s="64">
        <v>105</v>
      </c>
      <c r="E8" s="66">
        <v>300</v>
      </c>
      <c r="F8" s="66">
        <f t="shared" si="0"/>
        <v>31500</v>
      </c>
      <c r="G8" s="66">
        <v>310</v>
      </c>
      <c r="H8" s="66">
        <f t="shared" si="1"/>
        <v>32550</v>
      </c>
      <c r="I8" s="66">
        <f t="shared" si="2"/>
        <v>305</v>
      </c>
      <c r="J8" s="66">
        <f t="shared" si="3"/>
        <v>32025</v>
      </c>
      <c r="K8" s="103" t="s">
        <v>118</v>
      </c>
      <c r="L8" s="103" t="s">
        <v>22</v>
      </c>
      <c r="M8" s="65" t="s">
        <v>141</v>
      </c>
      <c r="O8" s="45"/>
      <c r="P8" s="45"/>
      <c r="Q8" s="45"/>
      <c r="R8" s="45"/>
      <c r="S8" s="45"/>
      <c r="T8" s="45"/>
    </row>
    <row r="9" spans="1:20" ht="135">
      <c r="A9" s="64">
        <f t="shared" si="4"/>
        <v>7</v>
      </c>
      <c r="B9" s="103" t="s">
        <v>95</v>
      </c>
      <c r="C9" s="64" t="s">
        <v>72</v>
      </c>
      <c r="D9" s="64">
        <v>55</v>
      </c>
      <c r="E9" s="66">
        <v>300</v>
      </c>
      <c r="F9" s="66">
        <f t="shared" si="0"/>
        <v>16500</v>
      </c>
      <c r="G9" s="66">
        <v>310</v>
      </c>
      <c r="H9" s="66">
        <f t="shared" si="1"/>
        <v>17050</v>
      </c>
      <c r="I9" s="66">
        <f t="shared" si="2"/>
        <v>305</v>
      </c>
      <c r="J9" s="66">
        <f t="shared" si="3"/>
        <v>16775</v>
      </c>
      <c r="K9" s="103" t="s">
        <v>118</v>
      </c>
      <c r="L9" s="103" t="s">
        <v>22</v>
      </c>
      <c r="M9" s="65" t="s">
        <v>96</v>
      </c>
      <c r="O9" s="45"/>
      <c r="P9" s="45"/>
      <c r="Q9" s="45"/>
      <c r="R9" s="45"/>
      <c r="S9" s="45"/>
      <c r="T9" s="45"/>
    </row>
    <row r="10" spans="1:20" ht="135">
      <c r="A10" s="64">
        <f t="shared" si="4"/>
        <v>8</v>
      </c>
      <c r="B10" s="103" t="s">
        <v>97</v>
      </c>
      <c r="C10" s="64" t="s">
        <v>72</v>
      </c>
      <c r="D10" s="64">
        <v>210</v>
      </c>
      <c r="E10" s="66">
        <v>300</v>
      </c>
      <c r="F10" s="66">
        <f t="shared" si="0"/>
        <v>63000</v>
      </c>
      <c r="G10" s="66">
        <v>310</v>
      </c>
      <c r="H10" s="66">
        <f t="shared" si="1"/>
        <v>65100</v>
      </c>
      <c r="I10" s="66">
        <f t="shared" si="2"/>
        <v>305</v>
      </c>
      <c r="J10" s="66">
        <f t="shared" si="3"/>
        <v>64050</v>
      </c>
      <c r="K10" s="103" t="s">
        <v>118</v>
      </c>
      <c r="L10" s="103" t="s">
        <v>22</v>
      </c>
      <c r="M10" s="65" t="s">
        <v>98</v>
      </c>
      <c r="O10" s="45"/>
      <c r="P10" s="45"/>
      <c r="Q10" s="45"/>
      <c r="R10" s="45"/>
      <c r="S10" s="45"/>
      <c r="T10" s="45"/>
    </row>
    <row r="11" spans="1:20" ht="135">
      <c r="A11" s="64">
        <f t="shared" si="4"/>
        <v>9</v>
      </c>
      <c r="B11" s="103" t="s">
        <v>99</v>
      </c>
      <c r="C11" s="64" t="s">
        <v>72</v>
      </c>
      <c r="D11" s="64">
        <v>315</v>
      </c>
      <c r="E11" s="66">
        <v>350</v>
      </c>
      <c r="F11" s="66">
        <f t="shared" si="0"/>
        <v>110250</v>
      </c>
      <c r="G11" s="66">
        <v>360</v>
      </c>
      <c r="H11" s="66">
        <f t="shared" si="1"/>
        <v>113400</v>
      </c>
      <c r="I11" s="66">
        <f t="shared" si="2"/>
        <v>355</v>
      </c>
      <c r="J11" s="66">
        <f t="shared" si="3"/>
        <v>111825</v>
      </c>
      <c r="K11" s="103" t="s">
        <v>118</v>
      </c>
      <c r="L11" s="103" t="s">
        <v>22</v>
      </c>
      <c r="M11" s="65" t="s">
        <v>100</v>
      </c>
      <c r="O11" s="45"/>
      <c r="P11" s="45"/>
      <c r="Q11" s="45"/>
      <c r="R11" s="45"/>
      <c r="S11" s="45"/>
      <c r="T11" s="45"/>
    </row>
    <row r="12" spans="1:20" ht="75">
      <c r="A12" s="64">
        <v>10</v>
      </c>
      <c r="B12" s="103" t="s">
        <v>37</v>
      </c>
      <c r="C12" s="64" t="s">
        <v>72</v>
      </c>
      <c r="D12" s="64">
        <v>10</v>
      </c>
      <c r="E12" s="66">
        <v>350</v>
      </c>
      <c r="F12" s="66">
        <f t="shared" si="0"/>
        <v>3500</v>
      </c>
      <c r="G12" s="66">
        <v>360</v>
      </c>
      <c r="H12" s="66">
        <f t="shared" si="1"/>
        <v>3600</v>
      </c>
      <c r="I12" s="66">
        <f t="shared" si="2"/>
        <v>355</v>
      </c>
      <c r="J12" s="66">
        <f t="shared" si="3"/>
        <v>3550</v>
      </c>
      <c r="K12" s="103" t="s">
        <v>117</v>
      </c>
      <c r="L12" s="103" t="s">
        <v>38</v>
      </c>
      <c r="M12" s="65" t="s">
        <v>101</v>
      </c>
      <c r="O12" s="45"/>
      <c r="P12" s="45"/>
      <c r="Q12" s="45"/>
      <c r="R12" s="45"/>
      <c r="S12" s="45"/>
      <c r="T12" s="45"/>
    </row>
    <row r="13" spans="1:20" s="49" customFormat="1" ht="120">
      <c r="A13" s="108">
        <v>11</v>
      </c>
      <c r="B13" s="109" t="s">
        <v>102</v>
      </c>
      <c r="C13" s="104" t="s">
        <v>72</v>
      </c>
      <c r="D13" s="108">
        <v>1</v>
      </c>
      <c r="E13" s="110">
        <v>460</v>
      </c>
      <c r="F13" s="111">
        <f t="shared" si="0"/>
        <v>460</v>
      </c>
      <c r="G13" s="110">
        <v>470</v>
      </c>
      <c r="H13" s="111">
        <f t="shared" si="1"/>
        <v>470</v>
      </c>
      <c r="I13" s="111">
        <f>(E13+G13)/2</f>
        <v>465</v>
      </c>
      <c r="J13" s="111">
        <f t="shared" si="3"/>
        <v>465</v>
      </c>
      <c r="K13" s="103" t="s">
        <v>118</v>
      </c>
      <c r="L13" s="109" t="s">
        <v>22</v>
      </c>
      <c r="M13" s="117" t="s">
        <v>103</v>
      </c>
      <c r="N13" s="112"/>
      <c r="O13" s="106"/>
      <c r="P13" s="106"/>
      <c r="Q13" s="106"/>
      <c r="R13" s="106"/>
      <c r="S13" s="106"/>
      <c r="T13" s="106"/>
    </row>
    <row r="14" spans="1:20">
      <c r="B14" s="101" t="s">
        <v>108</v>
      </c>
      <c r="F14" s="118">
        <f>SUM(F3:F13)</f>
        <v>336690</v>
      </c>
      <c r="H14" s="118">
        <f>SUM(H3:H13)</f>
        <v>347120</v>
      </c>
      <c r="J14" s="118">
        <f>SUM(J3:J13)</f>
        <v>341905</v>
      </c>
    </row>
    <row r="16" spans="1:20" s="121" customFormat="1" ht="15.75">
      <c r="A16" s="119"/>
      <c r="B16" s="119" t="s">
        <v>120</v>
      </c>
      <c r="C16" s="119"/>
      <c r="D16" s="120"/>
      <c r="E16" s="120"/>
      <c r="F16" s="120"/>
      <c r="G16" s="120"/>
      <c r="H16" s="120"/>
      <c r="I16" s="120"/>
      <c r="J16" s="120"/>
      <c r="K16" s="120"/>
      <c r="L16" s="120"/>
      <c r="M16" s="120"/>
    </row>
    <row r="17" spans="1:13" s="125" customFormat="1" ht="15.75">
      <c r="A17" s="122"/>
      <c r="B17" s="122" t="s">
        <v>121</v>
      </c>
      <c r="C17" s="122"/>
      <c r="D17" s="123"/>
      <c r="E17" s="123"/>
      <c r="F17" s="123"/>
      <c r="G17" s="123"/>
      <c r="H17" s="123"/>
      <c r="I17" s="123"/>
      <c r="J17" s="130" t="s">
        <v>122</v>
      </c>
      <c r="K17" s="130"/>
      <c r="L17" s="124"/>
      <c r="M17" s="123"/>
    </row>
    <row r="18" spans="1:13" s="121" customFormat="1" ht="15.75">
      <c r="A18" s="119"/>
      <c r="B18" s="119" t="s">
        <v>123</v>
      </c>
      <c r="C18" s="119"/>
      <c r="D18" s="120"/>
      <c r="E18" s="120"/>
      <c r="F18" s="120"/>
      <c r="G18" s="120"/>
      <c r="H18" s="120"/>
      <c r="I18" s="120"/>
      <c r="J18" s="127"/>
      <c r="K18" s="127"/>
      <c r="L18" s="128"/>
      <c r="M18" s="120"/>
    </row>
    <row r="19" spans="1:13" s="125" customFormat="1" ht="15.75">
      <c r="A19" s="122"/>
      <c r="B19" s="133" t="s">
        <v>124</v>
      </c>
      <c r="C19" s="133"/>
      <c r="D19" s="133"/>
      <c r="E19" s="133"/>
      <c r="F19" s="133"/>
      <c r="G19" s="129"/>
      <c r="H19" s="129"/>
      <c r="I19" s="123"/>
      <c r="J19" s="130" t="s">
        <v>125</v>
      </c>
      <c r="K19" s="130"/>
      <c r="L19" s="124"/>
      <c r="M19" s="123"/>
    </row>
    <row r="20" spans="1:13" s="125" customFormat="1" ht="15.75">
      <c r="A20" s="122"/>
      <c r="B20" s="130" t="s">
        <v>126</v>
      </c>
      <c r="C20" s="130"/>
      <c r="D20" s="130"/>
      <c r="E20" s="130"/>
      <c r="F20" s="130"/>
      <c r="G20" s="126"/>
      <c r="H20" s="126"/>
      <c r="I20" s="123"/>
      <c r="J20" s="130" t="s">
        <v>127</v>
      </c>
      <c r="K20" s="130"/>
      <c r="L20" s="124"/>
      <c r="M20" s="123"/>
    </row>
    <row r="21" spans="1:13" s="125" customFormat="1" ht="15.75">
      <c r="A21" s="122"/>
      <c r="B21" s="130" t="s">
        <v>128</v>
      </c>
      <c r="C21" s="130"/>
      <c r="D21" s="130"/>
      <c r="E21" s="130"/>
      <c r="F21" s="130"/>
      <c r="G21" s="126"/>
      <c r="H21" s="126"/>
      <c r="I21" s="123"/>
      <c r="J21" s="130" t="s">
        <v>129</v>
      </c>
      <c r="K21" s="130"/>
      <c r="L21" s="124"/>
      <c r="M21" s="123"/>
    </row>
    <row r="22" spans="1:13" s="125" customFormat="1" ht="15.75">
      <c r="A22" s="122"/>
      <c r="B22" s="130" t="s">
        <v>130</v>
      </c>
      <c r="C22" s="130"/>
      <c r="D22" s="130"/>
      <c r="E22" s="130"/>
      <c r="F22" s="130"/>
      <c r="G22" s="126"/>
      <c r="H22" s="126"/>
      <c r="I22" s="123"/>
      <c r="J22" s="130" t="s">
        <v>131</v>
      </c>
      <c r="K22" s="130"/>
      <c r="L22" s="126"/>
      <c r="M22" s="123"/>
    </row>
    <row r="23" spans="1:13" s="125" customFormat="1" ht="15.75">
      <c r="A23" s="122"/>
      <c r="B23" s="130"/>
      <c r="C23" s="130"/>
      <c r="D23" s="130"/>
      <c r="E23" s="130"/>
      <c r="F23" s="130"/>
      <c r="G23" s="126"/>
      <c r="H23" s="126"/>
      <c r="I23" s="123"/>
      <c r="J23" s="126"/>
      <c r="K23" s="124"/>
      <c r="L23" s="124"/>
      <c r="M23" s="123"/>
    </row>
    <row r="24" spans="1:13" s="125" customFormat="1" ht="15.75">
      <c r="A24" s="122"/>
      <c r="B24" s="130" t="s">
        <v>132</v>
      </c>
      <c r="C24" s="130"/>
      <c r="D24" s="130"/>
      <c r="E24" s="130"/>
      <c r="F24" s="130"/>
      <c r="G24" s="126"/>
      <c r="H24" s="126"/>
      <c r="I24" s="123"/>
      <c r="J24" s="130" t="s">
        <v>133</v>
      </c>
      <c r="K24" s="130"/>
      <c r="L24" s="126"/>
      <c r="M24" s="123"/>
    </row>
    <row r="25" spans="1:13" s="125" customFormat="1" ht="15.75">
      <c r="A25" s="122"/>
      <c r="B25" s="130" t="s">
        <v>134</v>
      </c>
      <c r="C25" s="130"/>
      <c r="D25" s="130"/>
      <c r="E25" s="130"/>
      <c r="F25" s="130"/>
      <c r="G25" s="126"/>
      <c r="H25" s="126"/>
      <c r="I25" s="123"/>
      <c r="J25" s="130" t="s">
        <v>135</v>
      </c>
      <c r="K25" s="130"/>
      <c r="L25" s="124"/>
      <c r="M25" s="123"/>
    </row>
    <row r="26" spans="1:13" s="125" customFormat="1" ht="15.75">
      <c r="A26" s="122"/>
      <c r="B26" s="130" t="s">
        <v>136</v>
      </c>
      <c r="C26" s="130"/>
      <c r="D26" s="123"/>
      <c r="E26" s="123"/>
      <c r="F26" s="123"/>
      <c r="G26" s="123"/>
      <c r="H26" s="123"/>
      <c r="I26" s="123"/>
      <c r="J26" s="130" t="s">
        <v>137</v>
      </c>
      <c r="K26" s="130"/>
      <c r="L26" s="122"/>
      <c r="M26" s="123"/>
    </row>
    <row r="27" spans="1:13" s="125" customFormat="1" ht="15.75">
      <c r="A27" s="122"/>
      <c r="B27" s="130" t="s">
        <v>138</v>
      </c>
      <c r="C27" s="130"/>
      <c r="D27" s="123"/>
      <c r="E27" s="123"/>
      <c r="F27" s="123"/>
      <c r="G27" s="123"/>
      <c r="H27" s="123"/>
      <c r="I27" s="123"/>
      <c r="J27" s="130" t="s">
        <v>139</v>
      </c>
      <c r="K27" s="130"/>
      <c r="L27" s="124"/>
      <c r="M27" s="123"/>
    </row>
  </sheetData>
  <mergeCells count="18">
    <mergeCell ref="B25:F25"/>
    <mergeCell ref="J25:K25"/>
    <mergeCell ref="B26:C26"/>
    <mergeCell ref="J26:K26"/>
    <mergeCell ref="B27:C27"/>
    <mergeCell ref="J27:K27"/>
    <mergeCell ref="B21:F21"/>
    <mergeCell ref="J21:K21"/>
    <mergeCell ref="B22:F23"/>
    <mergeCell ref="J22:K22"/>
    <mergeCell ref="B24:F24"/>
    <mergeCell ref="J24:K24"/>
    <mergeCell ref="C1:K1"/>
    <mergeCell ref="J17:K17"/>
    <mergeCell ref="B19:F19"/>
    <mergeCell ref="J19:K19"/>
    <mergeCell ref="B20:F20"/>
    <mergeCell ref="J20:K20"/>
  </mergeCells>
  <pageMargins left="0.25" right="0.25" top="0.75" bottom="0.75" header="0.3" footer="0.3"/>
  <pageSetup paperSize="9" scale="76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Аркуш1</vt:lpstr>
      <vt:lpstr>Штативы и контейнеры</vt:lpstr>
      <vt:lpstr>Стекло</vt:lpstr>
      <vt:lpstr>Пробирки</vt:lpstr>
      <vt:lpstr>Наконечники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</dc:creator>
  <cp:lastModifiedBy>Елена</cp:lastModifiedBy>
  <cp:revision>1</cp:revision>
  <cp:lastPrinted>2021-07-15T14:47:00Z</cp:lastPrinted>
  <dcterms:created xsi:type="dcterms:W3CDTF">2021-07-15T10:23:13Z</dcterms:created>
  <dcterms:modified xsi:type="dcterms:W3CDTF">2021-07-21T08:01:40Z</dcterms:modified>
  <dc:language>uk-UA</dc:language>
</cp:coreProperties>
</file>