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 activeTab="1"/>
  </bookViews>
  <sheets>
    <sheet name="Дов." sheetId="1" r:id="rId1"/>
    <sheet name="2220" sheetId="2" r:id="rId2"/>
    <sheet name="2240" sheetId="3" r:id="rId3"/>
  </sheets>
  <externalReferences>
    <externalReference r:id="rId4"/>
    <externalReference r:id="rId5"/>
  </externalReferences>
  <definedNames>
    <definedName name="а" localSheetId="1">#REF!</definedName>
    <definedName name="а" localSheetId="2">#REF!</definedName>
    <definedName name="а">#REF!</definedName>
    <definedName name="аа" localSheetId="1">#REF!</definedName>
    <definedName name="аа" localSheetId="2">#REF!</definedName>
    <definedName name="аа">#REF!</definedName>
    <definedName name="_xlnm.Database" localSheetId="1">#REF!</definedName>
    <definedName name="_xlnm.Database" localSheetId="2">#REF!</definedName>
    <definedName name="_xlnm.Database">#REF!</definedName>
    <definedName name="вввв" localSheetId="1">#REF!</definedName>
    <definedName name="вввв" localSheetId="2">#REF!</definedName>
    <definedName name="вввв">#REF!</definedName>
    <definedName name="ВНМУ" localSheetId="1">#REF!</definedName>
    <definedName name="ВНМУ" localSheetId="2">#REF!</definedName>
    <definedName name="ВНМУ">#REF!</definedName>
    <definedName name="_xlnm.Print_Titles" localSheetId="2">'2240'!$11:$11</definedName>
    <definedName name="ііі" localSheetId="1">#REF!</definedName>
    <definedName name="ііі" localSheetId="2">#REF!</definedName>
    <definedName name="ііі">#REF!</definedName>
    <definedName name="_xlnm.Print_Area" localSheetId="1">'2220'!$A$10:$H$23</definedName>
    <definedName name="_xlnm.Print_Area" localSheetId="2">'2240'!$A$1:$E$21</definedName>
    <definedName name="_xlnm.Print_Area" localSheetId="0">Дов.!$A$1:$H$62</definedName>
    <definedName name="порівн" localSheetId="1">#REF!</definedName>
    <definedName name="порівн" localSheetId="2">#REF!</definedName>
    <definedName name="порівн">#REF!</definedName>
    <definedName name="пропоз.2010" localSheetId="1">#REF!</definedName>
    <definedName name="пропоз.2010" localSheetId="2">#REF!</definedName>
    <definedName name="пропоз.2010">#REF!</definedName>
    <definedName name="СУММ1">'[1]2 недоношене'!#REF!</definedName>
    <definedName name="уу" localSheetId="1">#REF!</definedName>
    <definedName name="уу" localSheetId="2">#REF!</definedName>
    <definedName name="уу">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/>
  <c r="H17"/>
  <c r="H23" s="1"/>
  <c r="H18"/>
  <c r="H19"/>
  <c r="H20"/>
  <c r="H21"/>
  <c r="H22"/>
  <c r="H15"/>
  <c r="D14" i="3" l="1"/>
  <c r="E13"/>
  <c r="E12"/>
  <c r="E14" s="1"/>
  <c r="F42" i="1" s="1"/>
  <c r="G42" s="1"/>
  <c r="G52"/>
  <c r="G51"/>
  <c r="G50"/>
  <c r="G49"/>
  <c r="G48"/>
  <c r="G47"/>
  <c r="G46"/>
  <c r="F45"/>
  <c r="G45" s="1"/>
  <c r="G44"/>
  <c r="F44"/>
  <c r="F41"/>
  <c r="G41" s="1"/>
  <c r="F39"/>
  <c r="G39" s="1"/>
  <c r="F37"/>
  <c r="G37" s="1"/>
  <c r="G36"/>
  <c r="F36"/>
  <c r="F35"/>
  <c r="F34" s="1"/>
  <c r="F40" l="1"/>
  <c r="F38" s="1"/>
  <c r="G38" s="1"/>
  <c r="G34"/>
  <c r="G35"/>
  <c r="F43"/>
  <c r="G43" s="1"/>
  <c r="G40" l="1"/>
  <c r="F33"/>
  <c r="F30" l="1"/>
  <c r="G33"/>
  <c r="G30" l="1"/>
  <c r="G27" s="1"/>
  <c r="G26" s="1"/>
  <c r="G25" s="1"/>
  <c r="F27"/>
  <c r="F26" s="1"/>
  <c r="F25" l="1"/>
  <c r="F23"/>
  <c r="G23" s="1"/>
</calcChain>
</file>

<file path=xl/sharedStrings.xml><?xml version="1.0" encoding="utf-8"?>
<sst xmlns="http://schemas.openxmlformats.org/spreadsheetml/2006/main" count="163" uniqueCount="113">
  <si>
    <t>Додаток 11
до Інструкції про складання і виконання
розпису Державного бюджету України</t>
  </si>
  <si>
    <t>ЗАТВЕРДЖУЮ</t>
  </si>
  <si>
    <t>Заступник міністра</t>
  </si>
  <si>
    <t>(посада)</t>
  </si>
  <si>
    <t>Петро ЄМЕЦЬ</t>
  </si>
  <si>
    <t>(підпис)                                Власне ім'я ПРІЗВИЩЕ</t>
  </si>
  <si>
    <t>М. П. </t>
  </si>
  <si>
    <t>ДОВІДКА</t>
  </si>
  <si>
    <t>про зміни до кошторису</t>
  </si>
  <si>
    <t xml:space="preserve"> на 2021 рік</t>
  </si>
  <si>
    <t xml:space="preserve">Номер </t>
  </si>
  <si>
    <t xml:space="preserve">Дата  </t>
  </si>
  <si>
    <r>
      <t xml:space="preserve">Вид бюджету: </t>
    </r>
    <r>
      <rPr>
        <b/>
        <sz val="10"/>
        <color rgb="FF000000"/>
        <rFont val="Times New Roman"/>
        <family val="1"/>
        <charset val="204"/>
      </rPr>
      <t>Державний,</t>
    </r>
  </si>
  <si>
    <r>
      <t xml:space="preserve">код за ЄДРПОУ та найменування бюджетної установи: </t>
    </r>
    <r>
      <rPr>
        <b/>
        <sz val="10"/>
        <color rgb="FF000000"/>
        <rFont val="Times New Roman"/>
        <family val="1"/>
        <charset val="204"/>
      </rPr>
      <t>01994089 - Національна дитяча спеціалізована лікарня "Охматдит" МОЗ України</t>
    </r>
  </si>
  <si>
    <r>
      <t xml:space="preserve">код та назва відомчої класифікації видатків та кредитування бюджету:  </t>
    </r>
    <r>
      <rPr>
        <b/>
        <sz val="10"/>
        <color rgb="FF000000"/>
        <rFont val="Times New Roman"/>
        <family val="1"/>
        <charset val="204"/>
      </rPr>
      <t>230, Міністерство охорони здоров'я України,</t>
    </r>
  </si>
  <si>
    <r>
      <t xml:space="preserve">код та назва програмної класифікації видатків та кредитування державного бюджету: </t>
    </r>
    <r>
      <rPr>
        <b/>
        <sz val="10"/>
        <rFont val="Times New Roman"/>
        <family val="1"/>
        <charset val="204"/>
      </rPr>
      <t>КПКВ 2301110 – Спеціалізована та високоспеціалізована медична допомога, що надається загальнодержавними закладами охорони здоров’я</t>
    </r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</si>
  <si>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бюджетів)* ____________________________).</t>
  </si>
  <si>
    <r>
      <t>Підстава:</t>
    </r>
    <r>
      <rPr>
        <b/>
        <sz val="10"/>
        <rFont val="Times New Roman"/>
        <family val="1"/>
        <charset val="204"/>
      </rPr>
      <t xml:space="preserve"> Довідка про підтвердження надходжень до спеціального фонду Державного бюджету України станом на 03.06.2021 року №10.1-15/452 від 07.06.2021 року.</t>
    </r>
  </si>
  <si>
    <t xml:space="preserve">  (грн.) </t>
  </si>
  <si>
    <t>Код **</t>
  </si>
  <si>
    <t>Найменування </t>
  </si>
  <si>
    <t>Сума змін (+, -) </t>
  </si>
  <si>
    <t>загальний фонд </t>
  </si>
  <si>
    <t>спеціальний фонд </t>
  </si>
  <si>
    <t>разом </t>
  </si>
  <si>
    <t>1 </t>
  </si>
  <si>
    <t>2 </t>
  </si>
  <si>
    <t>3 </t>
  </si>
  <si>
    <t>4 </t>
  </si>
  <si>
    <t>5 </t>
  </si>
  <si>
    <t>НАДХОДЖЕННЯ - усього </t>
  </si>
  <si>
    <t>---</t>
  </si>
  <si>
    <t>у тому числі:  </t>
  </si>
  <si>
    <t>доходи (розписати за кодами класифікації доходів бюджету) </t>
  </si>
  <si>
    <t>Надходження від плати за послуги, що надаються бюджетними установами згідно із закондавством</t>
  </si>
  <si>
    <t xml:space="preserve">Плата за послуги, що надаються бюджетними установами згідно з їх основною діяльністю </t>
  </si>
  <si>
    <t>фінансування (розписати за кодами класифікації фінансування бюджету за типом боргового зобов'язання)* 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</si>
  <si>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 </t>
  </si>
  <si>
    <t>ВИДАТКИ ТА НАДАННЯ КРЕДИТІВ - усього </t>
  </si>
  <si>
    <t>видатки (розписати за кодами економічної класифікації видатків бюджету) </t>
  </si>
  <si>
    <t>Поточні видатки</t>
  </si>
  <si>
    <t>Оплата праці і нарахування на заробітну плату</t>
  </si>
  <si>
    <t>Оплата праці</t>
  </si>
  <si>
    <t xml:space="preserve">Заробітна плата </t>
  </si>
  <si>
    <t>Нарахування на заробітну плата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</si>
  <si>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</si>
  <si>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</si>
  <si>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</si>
  <si>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 </t>
  </si>
  <si>
    <t>Оплата послуг (крім комунальних)</t>
  </si>
  <si>
    <t>Оплата комунальних послуг та енергоносіїв </t>
  </si>
  <si>
    <t>Оплата електроенергії  </t>
  </si>
  <si>
    <t>Оплата постачання газу</t>
  </si>
  <si>
    <t>Оплата інших енергоносіїв та інших комунальних послуг</t>
  </si>
  <si>
    <t>Інші поточні видатки  </t>
  </si>
  <si>
    <t>Капітальні видатки </t>
  </si>
  <si>
    <t>Придбання основного капіталу </t>
  </si>
  <si>
    <t>Придбання обладнання і предметів довгострокового користування </t>
  </si>
  <si>
    <t>Реконструкція та реставрація </t>
  </si>
  <si>
    <t>Реконструкція та реставрація інших об'єктів </t>
  </si>
  <si>
    <t>надання кредитів з бюджету (розписати за кодами класифікації кредитування бюджету) </t>
  </si>
  <si>
    <t>Генеральний директор</t>
  </si>
  <si>
    <t>Заступник генерального директора з економічних питань</t>
  </si>
  <si>
    <t xml:space="preserve"> </t>
  </si>
  <si>
    <t xml:space="preserve">         Володимир ЖОВНІР</t>
  </si>
  <si>
    <t>Наталія МИРУТА</t>
  </si>
  <si>
    <t>(підпис)</t>
  </si>
  <si>
    <r>
      <t>М.П.***  10</t>
    </r>
    <r>
      <rPr>
        <u/>
        <sz val="12"/>
        <rFont val="Times New Roman"/>
        <family val="1"/>
        <charset val="204"/>
      </rPr>
      <t xml:space="preserve">  червня 2021 </t>
    </r>
    <r>
      <rPr>
        <u/>
        <sz val="10"/>
        <rFont val="Times New Roman"/>
        <family val="1"/>
        <charset val="204"/>
      </rPr>
      <t>р.</t>
    </r>
  </si>
  <si>
    <r>
      <t xml:space="preserve">* </t>
    </r>
    <r>
      <rPr>
        <sz val="7"/>
        <color indexed="8"/>
        <rFont val="Times New Roman"/>
        <family val="1"/>
        <charset val="204"/>
      </rPr>
      <t>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бюджеті.</t>
    </r>
  </si>
  <si>
    <t>** Заповнюється розпорядниками бюджетних коштів за відповідними кодами класифікації, тільки за якими вносяться зміни.</t>
  </si>
  <si>
    <t xml:space="preserve">Додаток до розрахунків до кошторису на 2021 рік                                                               </t>
  </si>
  <si>
    <t>Національна дитяча спеціалізована лікарня "Охматдит" МОЗ України</t>
  </si>
  <si>
    <t>(назва закладу)</t>
  </si>
  <si>
    <t>КЕКВ 2220 - Медикаменти та перев'язувальні матеріали</t>
  </si>
  <si>
    <t>№ п/п</t>
  </si>
  <si>
    <t>Найменування</t>
  </si>
  <si>
    <t>Од. вимір</t>
  </si>
  <si>
    <t>Кількість</t>
  </si>
  <si>
    <t>ціна за одиницю (грн)</t>
  </si>
  <si>
    <t>сума (тис.грн)</t>
  </si>
  <si>
    <t>уп.</t>
  </si>
  <si>
    <t>50</t>
  </si>
  <si>
    <t>20</t>
  </si>
  <si>
    <t>30</t>
  </si>
  <si>
    <t>Всього</t>
  </si>
  <si>
    <t>Володимир ЖОВНІР</t>
  </si>
  <si>
    <t xml:space="preserve">КПКВК 2301110 – Спеціалізована та високоспеціалізована медична допомога, що надається загальнодержавними закладами охорони здоров’я   </t>
  </si>
  <si>
    <t>КЕКВ 2240 - Оплата послуг (крім комунальних)</t>
  </si>
  <si>
    <t>Алотрансплантація нирки (від донора-трупа), донорський етап</t>
  </si>
  <si>
    <t>ВСЬОГО</t>
  </si>
  <si>
    <t>Заступник генерального директора                                      
з економічних питань</t>
  </si>
  <si>
    <t>0,75мг в таб.</t>
  </si>
  <si>
    <t>1,0 мг  в таб.</t>
  </si>
  <si>
    <t>4,0 мг  в таб.</t>
  </si>
  <si>
    <t xml:space="preserve">Міфортик </t>
  </si>
  <si>
    <t xml:space="preserve">180мг в таб. </t>
  </si>
  <si>
    <t xml:space="preserve">Беталок  </t>
  </si>
  <si>
    <t>1мг/мл по 5 мл в ампулі</t>
  </si>
  <si>
    <t xml:space="preserve">Ебрантил  </t>
  </si>
  <si>
    <t>5мг/мл по 5 мл (25 мг) в ампулі</t>
  </si>
  <si>
    <t xml:space="preserve">Бісептол  </t>
  </si>
  <si>
    <t>480 мг в таб.</t>
  </si>
  <si>
    <t xml:space="preserve">СТЕРОФУНДИН ISO </t>
  </si>
  <si>
    <t xml:space="preserve">розчин для інфузій 500 мл у поліетиленовому контейнері          </t>
  </si>
  <si>
    <t>конт</t>
  </si>
  <si>
    <t>Electrolytes</t>
  </si>
  <si>
    <t>Urapidil</t>
  </si>
  <si>
    <t>Metoprolol</t>
  </si>
  <si>
    <t>Mycophenolic acid</t>
  </si>
  <si>
    <t>Tacrolimus</t>
  </si>
  <si>
    <t>ЕНВАРСУС</t>
  </si>
  <si>
    <r>
      <t>ЕНВАРСУС</t>
    </r>
    <r>
      <rPr>
        <i/>
        <sz val="12"/>
        <color rgb="FF000000"/>
        <rFont val="Times New Roman"/>
        <family val="1"/>
        <charset val="204"/>
      </rPr>
      <t xml:space="preserve"> </t>
    </r>
  </si>
  <si>
    <t>Sulfamethoxazole and trimethoprim</t>
  </si>
</sst>
</file>

<file path=xl/styles.xml><?xml version="1.0" encoding="utf-8"?>
<styleSheet xmlns="http://schemas.openxmlformats.org/spreadsheetml/2006/main">
  <numFmts count="5">
    <numFmt numFmtId="164" formatCode="\+#,##0.00;\-#,##0.00;\-"/>
    <numFmt numFmtId="165" formatCode="\+\ #,##0.00;\-\ #,##0.00;\-"/>
    <numFmt numFmtId="166" formatCode="\+#,##0.00;\ \-#,##0.00;\-"/>
    <numFmt numFmtId="167" formatCode="#,##0.00_ ;\-#,##0.00\ "/>
    <numFmt numFmtId="168" formatCode="_-* #,##0.00\ _₽_-;\-* #,##0.00\ _₽_-;_-* &quot;-&quot;??\ _₽_-;_-@_-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7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1" fillId="0" borderId="0"/>
    <xf numFmtId="0" fontId="41" fillId="0" borderId="0"/>
    <xf numFmtId="0" fontId="47" fillId="0" borderId="0"/>
    <xf numFmtId="0" fontId="49" fillId="0" borderId="0"/>
    <xf numFmtId="168" fontId="1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4" fontId="9" fillId="0" borderId="5" xfId="0" quotePrefix="1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vertical="center" wrapText="1"/>
    </xf>
    <xf numFmtId="4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1" fillId="0" borderId="7" xfId="0" applyFont="1" applyBorder="1" applyAlignment="1">
      <alignment horizontal="justify" vertical="center" wrapText="1"/>
    </xf>
    <xf numFmtId="4" fontId="12" fillId="0" borderId="8" xfId="0" quotePrefix="1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justify" vertical="center" wrapText="1"/>
    </xf>
    <xf numFmtId="4" fontId="9" fillId="0" borderId="8" xfId="0" quotePrefix="1" applyNumberFormat="1" applyFont="1" applyBorder="1" applyAlignment="1">
      <alignment horizontal="center" vertical="center" wrapText="1"/>
    </xf>
    <xf numFmtId="164" fontId="23" fillId="2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9" fillId="0" borderId="8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166" fontId="9" fillId="0" borderId="8" xfId="0" quotePrefix="1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vertical="center" wrapText="1"/>
    </xf>
    <xf numFmtId="166" fontId="23" fillId="0" borderId="8" xfId="0" applyNumberFormat="1" applyFont="1" applyBorder="1" applyAlignment="1">
      <alignment horizontal="justify" vertical="center" wrapText="1"/>
    </xf>
    <xf numFmtId="4" fontId="21" fillId="0" borderId="0" xfId="0" applyNumberFormat="1" applyFont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166" fontId="23" fillId="0" borderId="8" xfId="0" quotePrefix="1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6" fontId="9" fillId="0" borderId="12" xfId="0" quotePrefix="1" applyNumberFormat="1" applyFont="1" applyBorder="1" applyAlignment="1">
      <alignment horizontal="center" vertical="center" wrapText="1"/>
    </xf>
    <xf numFmtId="167" fontId="22" fillId="0" borderId="0" xfId="0" applyNumberFormat="1" applyFont="1" applyAlignment="1">
      <alignment vertical="center" wrapText="1"/>
    </xf>
    <xf numFmtId="0" fontId="23" fillId="0" borderId="17" xfId="0" applyFont="1" applyBorder="1" applyAlignment="1">
      <alignment horizontal="justify" vertical="center" wrapText="1"/>
    </xf>
    <xf numFmtId="4" fontId="9" fillId="0" borderId="18" xfId="0" quotePrefix="1" applyNumberFormat="1" applyFont="1" applyBorder="1" applyAlignment="1">
      <alignment horizontal="center" vertical="center" wrapText="1"/>
    </xf>
    <xf numFmtId="166" fontId="23" fillId="0" borderId="18" xfId="0" applyNumberFormat="1" applyFont="1" applyBorder="1" applyAlignment="1">
      <alignment horizontal="justify" vertical="center" wrapText="1"/>
    </xf>
    <xf numFmtId="0" fontId="21" fillId="2" borderId="0" xfId="0" applyFont="1" applyFill="1" applyAlignment="1">
      <alignment vertical="center" wrapText="1"/>
    </xf>
    <xf numFmtId="0" fontId="25" fillId="0" borderId="0" xfId="0" applyFont="1"/>
    <xf numFmtId="0" fontId="26" fillId="0" borderId="0" xfId="0" applyFont="1" applyAlignment="1">
      <alignment vertical="center" wrapText="1"/>
    </xf>
    <xf numFmtId="0" fontId="27" fillId="0" borderId="1" xfId="0" applyFont="1" applyBorder="1"/>
    <xf numFmtId="0" fontId="28" fillId="0" borderId="0" xfId="0" applyFont="1"/>
    <xf numFmtId="0" fontId="25" fillId="0" borderId="1" xfId="0" applyFont="1" applyBorder="1"/>
    <xf numFmtId="0" fontId="29" fillId="0" borderId="0" xfId="0" applyFont="1" applyAlignment="1">
      <alignment horizontal="centerContinuous" vertical="top"/>
    </xf>
    <xf numFmtId="0" fontId="34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40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42" fillId="0" borderId="0" xfId="1" applyFont="1" applyAlignment="1">
      <alignment vertical="center" wrapText="1"/>
    </xf>
    <xf numFmtId="0" fontId="43" fillId="0" borderId="0" xfId="2" applyFont="1" applyAlignment="1">
      <alignment vertical="center" wrapText="1"/>
    </xf>
    <xf numFmtId="0" fontId="45" fillId="0" borderId="0" xfId="1" applyFont="1" applyAlignment="1">
      <alignment vertical="center" wrapText="1"/>
    </xf>
    <xf numFmtId="0" fontId="25" fillId="0" borderId="0" xfId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0" fontId="31" fillId="0" borderId="0" xfId="1" applyFont="1" applyAlignment="1">
      <alignment vertical="center" wrapText="1"/>
    </xf>
    <xf numFmtId="0" fontId="34" fillId="0" borderId="0" xfId="1" applyFont="1" applyAlignment="1">
      <alignment vertical="center" wrapText="1"/>
    </xf>
    <xf numFmtId="0" fontId="31" fillId="0" borderId="8" xfId="1" applyFont="1" applyBorder="1" applyAlignment="1">
      <alignment horizontal="center" vertical="center" wrapText="1"/>
    </xf>
    <xf numFmtId="0" fontId="29" fillId="0" borderId="0" xfId="1" applyFont="1" applyAlignment="1">
      <alignment vertical="center" wrapText="1"/>
    </xf>
    <xf numFmtId="49" fontId="31" fillId="0" borderId="8" xfId="3" applyNumberFormat="1" applyFont="1" applyBorder="1" applyAlignment="1">
      <alignment horizontal="center" vertical="center"/>
    </xf>
    <xf numFmtId="1" fontId="31" fillId="0" borderId="8" xfId="3" applyNumberFormat="1" applyFont="1" applyBorder="1" applyAlignment="1">
      <alignment horizontal="center" vertical="center"/>
    </xf>
    <xf numFmtId="2" fontId="31" fillId="0" borderId="8" xfId="3" applyNumberFormat="1" applyFont="1" applyBorder="1" applyAlignment="1">
      <alignment horizontal="center" vertical="center"/>
    </xf>
    <xf numFmtId="4" fontId="31" fillId="0" borderId="8" xfId="0" applyNumberFormat="1" applyFont="1" applyBorder="1" applyAlignment="1">
      <alignment horizontal="center" vertical="center" wrapText="1"/>
    </xf>
    <xf numFmtId="49" fontId="36" fillId="2" borderId="8" xfId="0" applyNumberFormat="1" applyFont="1" applyFill="1" applyBorder="1" applyAlignment="1">
      <alignment horizontal="center" vertical="center"/>
    </xf>
    <xf numFmtId="4" fontId="36" fillId="0" borderId="8" xfId="0" applyNumberFormat="1" applyFont="1" applyBorder="1" applyAlignment="1">
      <alignment horizontal="center" vertical="center"/>
    </xf>
    <xf numFmtId="49" fontId="31" fillId="0" borderId="8" xfId="0" applyNumberFormat="1" applyFont="1" applyBorder="1" applyAlignment="1">
      <alignment horizontal="center" vertical="center"/>
    </xf>
    <xf numFmtId="4" fontId="46" fillId="0" borderId="8" xfId="0" applyNumberFormat="1" applyFont="1" applyBorder="1" applyAlignment="1">
      <alignment horizontal="center" vertical="center" wrapText="1"/>
    </xf>
    <xf numFmtId="4" fontId="46" fillId="0" borderId="0" xfId="1" applyNumberFormat="1" applyFont="1" applyAlignment="1">
      <alignment horizontal="center" vertical="center" wrapText="1"/>
    </xf>
    <xf numFmtId="0" fontId="46" fillId="0" borderId="0" xfId="1" applyFont="1" applyAlignment="1">
      <alignment horizontal="center" vertical="center" wrapText="1"/>
    </xf>
    <xf numFmtId="0" fontId="46" fillId="0" borderId="0" xfId="1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19" fillId="2" borderId="0" xfId="4" applyFont="1" applyFill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6" fillId="2" borderId="0" xfId="4" applyFont="1" applyFill="1" applyAlignment="1">
      <alignment horizontal="center" vertical="center" wrapText="1"/>
    </xf>
    <xf numFmtId="2" fontId="36" fillId="0" borderId="0" xfId="4" applyNumberFormat="1" applyFont="1" applyAlignment="1">
      <alignment horizontal="center" wrapText="1"/>
    </xf>
    <xf numFmtId="4" fontId="31" fillId="0" borderId="0" xfId="0" applyNumberFormat="1" applyFont="1" applyAlignment="1">
      <alignment vertical="center" wrapText="1"/>
    </xf>
    <xf numFmtId="0" fontId="42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0" fontId="46" fillId="0" borderId="0" xfId="1" applyFont="1" applyAlignment="1">
      <alignment horizontal="left" vertical="center" wrapText="1"/>
    </xf>
    <xf numFmtId="0" fontId="31" fillId="0" borderId="0" xfId="1" applyFont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0" fontId="42" fillId="0" borderId="0" xfId="1" applyFont="1" applyAlignment="1">
      <alignment wrapText="1"/>
    </xf>
    <xf numFmtId="0" fontId="13" fillId="0" borderId="0" xfId="1" applyFont="1" applyAlignment="1">
      <alignment horizontal="center" vertical="center" wrapText="1"/>
    </xf>
    <xf numFmtId="4" fontId="31" fillId="0" borderId="0" xfId="1" applyNumberFormat="1" applyFont="1" applyAlignment="1">
      <alignment vertical="center" wrapText="1"/>
    </xf>
    <xf numFmtId="0" fontId="31" fillId="0" borderId="8" xfId="1" applyFont="1" applyBorder="1" applyAlignment="1">
      <alignment horizontal="left" vertical="center" wrapText="1"/>
    </xf>
    <xf numFmtId="168" fontId="31" fillId="0" borderId="8" xfId="5" applyFont="1" applyBorder="1" applyAlignment="1">
      <alignment horizontal="center" vertical="center" wrapText="1"/>
    </xf>
    <xf numFmtId="4" fontId="31" fillId="0" borderId="8" xfId="1" applyNumberFormat="1" applyFont="1" applyBorder="1" applyAlignment="1">
      <alignment horizontal="center" vertical="center" wrapText="1"/>
    </xf>
    <xf numFmtId="0" fontId="46" fillId="0" borderId="8" xfId="1" applyFont="1" applyBorder="1" applyAlignment="1">
      <alignment horizontal="center" vertical="center" wrapText="1"/>
    </xf>
    <xf numFmtId="0" fontId="46" fillId="0" borderId="8" xfId="1" applyFont="1" applyBorder="1" applyAlignment="1">
      <alignment horizontal="left" vertical="center" wrapText="1"/>
    </xf>
    <xf numFmtId="4" fontId="46" fillId="0" borderId="8" xfId="1" applyNumberFormat="1" applyFont="1" applyBorder="1" applyAlignment="1">
      <alignment horizontal="center" vertical="center" wrapText="1"/>
    </xf>
    <xf numFmtId="168" fontId="46" fillId="0" borderId="0" xfId="5" applyFont="1" applyAlignment="1">
      <alignment vertical="center" wrapText="1"/>
    </xf>
    <xf numFmtId="4" fontId="31" fillId="0" borderId="0" xfId="1" applyNumberFormat="1" applyFont="1" applyAlignment="1">
      <alignment horizontal="center" vertical="center" wrapText="1"/>
    </xf>
    <xf numFmtId="0" fontId="27" fillId="0" borderId="0" xfId="0" applyFont="1"/>
    <xf numFmtId="0" fontId="42" fillId="0" borderId="0" xfId="0" applyFont="1" applyAlignment="1">
      <alignment vertical="top"/>
    </xf>
    <xf numFmtId="0" fontId="42" fillId="0" borderId="0" xfId="0" applyFont="1"/>
    <xf numFmtId="0" fontId="4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2" fillId="0" borderId="0" xfId="0" applyFont="1" applyAlignment="1">
      <alignment horizontal="centerContinuous" vertical="top"/>
    </xf>
    <xf numFmtId="0" fontId="42" fillId="0" borderId="0" xfId="0" applyFont="1" applyAlignment="1">
      <alignment horizontal="left" vertical="top"/>
    </xf>
    <xf numFmtId="0" fontId="50" fillId="0" borderId="0" xfId="1" applyFont="1" applyAlignment="1">
      <alignment horizontal="left" vertical="center" wrapText="1"/>
    </xf>
    <xf numFmtId="4" fontId="46" fillId="0" borderId="0" xfId="1" applyNumberFormat="1" applyFont="1" applyAlignment="1">
      <alignment vertical="center" wrapText="1"/>
    </xf>
    <xf numFmtId="0" fontId="25" fillId="0" borderId="0" xfId="1" applyFont="1" applyAlignment="1">
      <alignment horizontal="center" vertical="center" wrapText="1"/>
    </xf>
    <xf numFmtId="0" fontId="46" fillId="0" borderId="21" xfId="1" applyFont="1" applyBorder="1" applyAlignment="1">
      <alignment horizontal="center" vertical="center" wrapText="1"/>
    </xf>
    <xf numFmtId="0" fontId="46" fillId="0" borderId="23" xfId="1" applyFont="1" applyBorder="1" applyAlignment="1">
      <alignment horizontal="center" vertical="center" wrapText="1"/>
    </xf>
    <xf numFmtId="0" fontId="46" fillId="0" borderId="25" xfId="1" applyFont="1" applyBorder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23" fillId="0" borderId="8" xfId="0" applyFont="1" applyBorder="1"/>
    <xf numFmtId="0" fontId="23" fillId="0" borderId="8" xfId="0" applyFont="1" applyBorder="1" applyAlignment="1">
      <alignment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164" fontId="23" fillId="2" borderId="8" xfId="0" applyNumberFormat="1" applyFont="1" applyFill="1" applyBorder="1" applyAlignment="1">
      <alignment horizontal="center" vertical="center" wrapText="1"/>
    </xf>
    <xf numFmtId="164" fontId="23" fillId="2" borderId="14" xfId="0" applyNumberFormat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 wrapText="1"/>
    </xf>
    <xf numFmtId="164" fontId="23" fillId="0" borderId="14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166" fontId="9" fillId="0" borderId="14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166" fontId="23" fillId="0" borderId="8" xfId="0" applyNumberFormat="1" applyFont="1" applyBorder="1" applyAlignment="1">
      <alignment horizontal="center" vertical="center" wrapText="1"/>
    </xf>
    <xf numFmtId="166" fontId="23" fillId="0" borderId="14" xfId="0" applyNumberFormat="1" applyFont="1" applyBorder="1" applyAlignment="1">
      <alignment horizontal="center" vertical="center" wrapText="1"/>
    </xf>
    <xf numFmtId="4" fontId="21" fillId="0" borderId="16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166" fontId="9" fillId="0" borderId="10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166" fontId="23" fillId="0" borderId="9" xfId="0" applyNumberFormat="1" applyFont="1" applyBorder="1" applyAlignment="1">
      <alignment horizontal="center" vertical="center" wrapText="1"/>
    </xf>
    <xf numFmtId="166" fontId="23" fillId="0" borderId="10" xfId="0" applyNumberFormat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37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23" fillId="0" borderId="18" xfId="0" applyFont="1" applyBorder="1" applyAlignment="1">
      <alignment vertical="center" wrapText="1"/>
    </xf>
    <xf numFmtId="166" fontId="23" fillId="0" borderId="18" xfId="0" applyNumberFormat="1" applyFont="1" applyBorder="1" applyAlignment="1">
      <alignment horizontal="center" vertical="center" wrapText="1"/>
    </xf>
    <xf numFmtId="166" fontId="23" fillId="0" borderId="19" xfId="0" applyNumberFormat="1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wrapText="1"/>
    </xf>
    <xf numFmtId="0" fontId="25" fillId="0" borderId="1" xfId="0" applyFont="1" applyBorder="1" applyAlignment="1">
      <alignment horizontal="center"/>
    </xf>
    <xf numFmtId="0" fontId="30" fillId="0" borderId="0" xfId="0" applyFont="1" applyAlignment="1">
      <alignment horizontal="center" vertical="top"/>
    </xf>
    <xf numFmtId="0" fontId="31" fillId="3" borderId="0" xfId="0" applyFont="1" applyFill="1" applyAlignment="1">
      <alignment horizontal="center" wrapText="1"/>
    </xf>
    <xf numFmtId="0" fontId="46" fillId="0" borderId="12" xfId="1" applyFont="1" applyBorder="1" applyAlignment="1">
      <alignment horizontal="center" vertical="center" textRotation="90" wrapText="1"/>
    </xf>
    <xf numFmtId="0" fontId="46" fillId="0" borderId="22" xfId="1" applyFont="1" applyBorder="1" applyAlignment="1">
      <alignment horizontal="center" vertical="center" textRotation="90" wrapText="1"/>
    </xf>
    <xf numFmtId="0" fontId="46" fillId="0" borderId="24" xfId="1" applyFont="1" applyBorder="1" applyAlignment="1">
      <alignment horizontal="center" vertical="center" textRotation="90" wrapText="1"/>
    </xf>
    <xf numFmtId="0" fontId="25" fillId="0" borderId="0" xfId="1" applyFont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44" fillId="0" borderId="0" xfId="1" applyFont="1" applyAlignment="1">
      <alignment horizontal="justify" vertical="center" wrapText="1"/>
    </xf>
    <xf numFmtId="0" fontId="46" fillId="0" borderId="12" xfId="1" applyFont="1" applyBorder="1" applyAlignment="1">
      <alignment horizontal="center" vertical="center" wrapText="1"/>
    </xf>
    <xf numFmtId="0" fontId="46" fillId="0" borderId="22" xfId="1" applyFont="1" applyBorder="1" applyAlignment="1">
      <alignment horizontal="center" vertical="center" wrapText="1"/>
    </xf>
    <xf numFmtId="0" fontId="46" fillId="0" borderId="24" xfId="1" applyFont="1" applyBorder="1" applyAlignment="1">
      <alignment horizontal="center" vertical="center" wrapText="1"/>
    </xf>
    <xf numFmtId="0" fontId="46" fillId="0" borderId="21" xfId="1" applyFont="1" applyBorder="1" applyAlignment="1">
      <alignment horizontal="center" vertical="center" wrapText="1"/>
    </xf>
    <xf numFmtId="0" fontId="46" fillId="0" borderId="23" xfId="1" applyFont="1" applyBorder="1" applyAlignment="1">
      <alignment horizontal="center" vertical="center" wrapText="1"/>
    </xf>
    <xf numFmtId="0" fontId="46" fillId="0" borderId="25" xfId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46" fillId="0" borderId="0" xfId="1" applyFont="1" applyAlignment="1">
      <alignment horizontal="left" vertical="center" wrapText="1"/>
    </xf>
    <xf numFmtId="0" fontId="48" fillId="0" borderId="8" xfId="0" applyFont="1" applyBorder="1" applyAlignment="1">
      <alignment horizontal="left" vertical="center"/>
    </xf>
    <xf numFmtId="0" fontId="25" fillId="0" borderId="0" xfId="1" applyFont="1" applyAlignment="1">
      <alignment horizontal="right" vertical="center" wrapText="1"/>
    </xf>
    <xf numFmtId="0" fontId="25" fillId="0" borderId="0" xfId="0" applyFont="1" applyAlignment="1">
      <alignment horizontal="left"/>
    </xf>
    <xf numFmtId="0" fontId="25" fillId="0" borderId="0" xfId="1" applyFont="1" applyAlignment="1">
      <alignment horizontal="center" wrapText="1"/>
    </xf>
    <xf numFmtId="0" fontId="13" fillId="0" borderId="0" xfId="1" applyFont="1" applyAlignment="1">
      <alignment horizontal="center" vertical="center" wrapText="1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wrapText="1"/>
    </xf>
  </cellXfs>
  <cellStyles count="6">
    <cellStyle name="Excel Built-in Normal 2" xfId="3"/>
    <cellStyle name="Обычный" xfId="0" builtinId="0"/>
    <cellStyle name="Обычный 10 2" xfId="2"/>
    <cellStyle name="Обычный 2 2" xfId="1"/>
    <cellStyle name="Обычный 5 14" xfId="4"/>
    <cellStyle name="Финансовый 1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NA-PC/Users/Public/Documents%20and%20Settings/Admin/&#1052;&#1086;&#1080;%20&#1076;&#1086;&#1082;&#1091;&#1084;&#1077;&#1085;&#1090;&#1099;/&#1058;&#1040;&#1056;&#1048;&#1060;&#1030;&#1050;&#1040;&#1062;&#1030;&#1071;%20&#1058;&#1040;%20&#1064;&#1058;&#1040;&#1058;&#1053;&#1048;&#1049;%20&#1056;&#1054;&#1047;&#1055;&#1048;&#1057;%202/&#1058;&#1040;&#1056;&#1048;&#1060;&#1030;&#1050;&#1040;&#1062;&#1030;&#1071;/&#1058;&#1072;&#1088;&#1080;&#1092;&#1110;&#1082;&#1072;&#1094;&#1110;&#1103;%202014/&#1058;&#1072;&#1088;&#1080;&#1092;&#1110;&#1082;&#1072;&#1094;&#1110;&#1103;%20&#1085;&#1072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0;&#1086;&#1088;&#1080;&#1089;&#1090;&#1091;&#1074;&#1072;&#1095;/Desktop/&#1086;&#1093;&#1084;&#1072;&#1090;&#1076;&#1080;&#1090;%20&#1057;&#1074;&#1110;&#1090;&#1083;&#1072;&#1085;&#1072;/&#1047;&#1040;&#1058;&#1042;&#1045;&#1056;&#1046;&#1045;&#1053;&#1053;&#1071;%20&#1044;&#1054;&#1042;&#1030;&#1044;&#1054;&#1050;%20&#1052;&#1054;&#1047;%20&#1079;&#1084;&#1110;&#1085;&#1080;%20&#1076;&#1086;%20&#1050;&#1054;&#1064;&#1058;&#1054;&#1056;&#1048;&#1057;&#1059;/&#1079;&#1072;&#1090;&#1074;&#1077;&#1088;&#1076;&#1078;&#1077;&#1085;&#1085;&#1103;%20&#1085;&#1080;&#1088;&#1082;&#1072;%20&#1055;&#1110;&#1083;&#1100;&#1082;&#1077;&#1074;&#1080;&#1095;_&#1079;&#1072;&#1087;&#1086;&#1088;&#1110;&#1078;&#1078;&#1103;/&#1047;&#1055;_&#1056;&#1054;&#1047;&#1056;&#1040;&#1061;&#1059;&#1053;&#1054;&#1050;%20-%20&#1085;&#1080;&#1088;&#1082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 недоношене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Дов."/>
      <sheetName val=" ЗП(казна)"/>
      <sheetName val="2220"/>
      <sheetName val="2240"/>
      <sheetName val="спец.фонд"/>
      <sheetName val="розрах зарплати "/>
      <sheetName val="зп нирка"/>
      <sheetName val="рапорт"/>
    </sheetNames>
    <sheetDataSet>
      <sheetData sheetId="0"/>
      <sheetData sheetId="1"/>
      <sheetData sheetId="2"/>
      <sheetData sheetId="3"/>
      <sheetData sheetId="4"/>
      <sheetData sheetId="5">
        <row r="36">
          <cell r="I36">
            <v>152391.47700000001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L68"/>
  <sheetViews>
    <sheetView topLeftCell="A28" zoomScaleSheetLayoutView="100" workbookViewId="0">
      <selection activeCell="A8" sqref="A8:XFD8"/>
    </sheetView>
  </sheetViews>
  <sheetFormatPr defaultColWidth="9.140625" defaultRowHeight="15"/>
  <cols>
    <col min="1" max="1" width="10.42578125" style="1" bestFit="1" customWidth="1"/>
    <col min="2" max="3" width="9.140625" style="1"/>
    <col min="4" max="4" width="37.42578125" style="1" customWidth="1"/>
    <col min="5" max="5" width="11.42578125" style="1" customWidth="1"/>
    <col min="6" max="6" width="16.85546875" style="1" customWidth="1"/>
    <col min="7" max="7" width="10.42578125" style="6" customWidth="1"/>
    <col min="8" max="8" width="7.42578125" style="6" customWidth="1"/>
    <col min="9" max="9" width="15.140625" style="1" bestFit="1" customWidth="1"/>
    <col min="10" max="10" width="18.42578125" style="1" customWidth="1"/>
    <col min="11" max="11" width="15" style="1" customWidth="1"/>
    <col min="12" max="12" width="17.85546875" style="1" customWidth="1"/>
    <col min="13" max="16384" width="9.140625" style="1"/>
  </cols>
  <sheetData>
    <row r="1" spans="1:8" ht="33" customHeight="1">
      <c r="E1" s="2"/>
      <c r="F1" s="118" t="s">
        <v>0</v>
      </c>
      <c r="G1" s="118"/>
      <c r="H1" s="118"/>
    </row>
    <row r="2" spans="1:8" ht="18.75">
      <c r="E2" s="3"/>
      <c r="F2" s="119" t="s">
        <v>1</v>
      </c>
      <c r="G2" s="119"/>
      <c r="H2" s="119"/>
    </row>
    <row r="3" spans="1:8" ht="18.75" customHeight="1">
      <c r="E3" s="4"/>
      <c r="F3" s="120" t="s">
        <v>2</v>
      </c>
      <c r="G3" s="120"/>
      <c r="H3" s="120"/>
    </row>
    <row r="4" spans="1:8" ht="15" customHeight="1">
      <c r="E4" s="4"/>
      <c r="F4" s="121" t="s">
        <v>3</v>
      </c>
      <c r="G4" s="121"/>
      <c r="H4" s="121"/>
    </row>
    <row r="5" spans="1:8" ht="18.75" customHeight="1">
      <c r="E5" s="4"/>
      <c r="F5" s="122" t="s">
        <v>4</v>
      </c>
      <c r="G5" s="122"/>
      <c r="H5" s="122"/>
    </row>
    <row r="6" spans="1:8" ht="24.75" customHeight="1">
      <c r="E6" s="4"/>
      <c r="F6" s="117" t="s">
        <v>5</v>
      </c>
      <c r="G6" s="117"/>
      <c r="H6" s="117"/>
    </row>
    <row r="7" spans="1:8" ht="23.25" customHeight="1">
      <c r="E7" s="4"/>
      <c r="F7" s="124" t="s">
        <v>6</v>
      </c>
      <c r="G7" s="124"/>
      <c r="H7" s="124"/>
    </row>
    <row r="8" spans="1:8" ht="17.25" customHeight="1">
      <c r="A8" s="125" t="s">
        <v>7</v>
      </c>
      <c r="B8" s="125"/>
      <c r="C8" s="125"/>
      <c r="D8" s="125"/>
      <c r="E8" s="125"/>
      <c r="F8" s="125"/>
      <c r="G8" s="125"/>
      <c r="H8" s="125"/>
    </row>
    <row r="9" spans="1:8" ht="17.25" customHeight="1">
      <c r="A9" s="125" t="s">
        <v>8</v>
      </c>
      <c r="B9" s="125"/>
      <c r="C9" s="125"/>
      <c r="D9" s="125"/>
      <c r="E9" s="125"/>
      <c r="F9" s="125"/>
      <c r="G9" s="125"/>
      <c r="H9" s="125"/>
    </row>
    <row r="10" spans="1:8" ht="18" customHeight="1">
      <c r="A10" s="125" t="s">
        <v>9</v>
      </c>
      <c r="B10" s="125"/>
      <c r="C10" s="125"/>
      <c r="D10" s="125"/>
      <c r="E10" s="125"/>
      <c r="F10" s="125"/>
      <c r="G10" s="125"/>
      <c r="H10" s="125"/>
    </row>
    <row r="11" spans="1:8" ht="12.75" customHeight="1">
      <c r="G11" s="126" t="s">
        <v>10</v>
      </c>
      <c r="H11" s="126"/>
    </row>
    <row r="12" spans="1:8" ht="15" customHeight="1">
      <c r="G12" s="126" t="s">
        <v>11</v>
      </c>
      <c r="H12" s="126"/>
    </row>
    <row r="13" spans="1:8" ht="14.25" customHeight="1">
      <c r="A13" s="127" t="s">
        <v>12</v>
      </c>
      <c r="B13" s="127"/>
      <c r="C13" s="127"/>
      <c r="D13" s="127"/>
      <c r="E13" s="127"/>
      <c r="F13" s="127"/>
      <c r="G13" s="127"/>
      <c r="H13" s="127"/>
    </row>
    <row r="14" spans="1:8" ht="24.75" customHeight="1">
      <c r="A14" s="128" t="s">
        <v>13</v>
      </c>
      <c r="B14" s="128"/>
      <c r="C14" s="128"/>
      <c r="D14" s="128"/>
      <c r="E14" s="128"/>
      <c r="F14" s="128"/>
      <c r="G14" s="128"/>
      <c r="H14" s="128"/>
    </row>
    <row r="15" spans="1:8" ht="13.5" customHeight="1">
      <c r="A15" s="128" t="s">
        <v>14</v>
      </c>
      <c r="B15" s="128"/>
      <c r="C15" s="128"/>
      <c r="D15" s="128"/>
      <c r="E15" s="128"/>
      <c r="F15" s="128"/>
      <c r="G15" s="128"/>
      <c r="H15" s="128"/>
    </row>
    <row r="16" spans="1:8" ht="39" customHeight="1">
      <c r="A16" s="123" t="s">
        <v>15</v>
      </c>
      <c r="B16" s="123"/>
      <c r="C16" s="123"/>
      <c r="D16" s="123"/>
      <c r="E16" s="123"/>
      <c r="F16" s="123"/>
      <c r="G16" s="123"/>
      <c r="H16" s="123"/>
    </row>
    <row r="17" spans="1:11" ht="32.25" customHeight="1">
      <c r="A17" s="128" t="s">
        <v>16</v>
      </c>
      <c r="B17" s="128"/>
      <c r="C17" s="128"/>
      <c r="D17" s="128"/>
      <c r="E17" s="128"/>
      <c r="F17" s="128"/>
      <c r="G17" s="128"/>
      <c r="H17" s="128"/>
    </row>
    <row r="18" spans="1:11" s="5" customFormat="1" ht="27" customHeight="1">
      <c r="A18" s="123" t="s">
        <v>17</v>
      </c>
      <c r="B18" s="123"/>
      <c r="C18" s="123"/>
      <c r="D18" s="123"/>
      <c r="E18" s="123"/>
      <c r="F18" s="123"/>
      <c r="G18" s="123"/>
      <c r="H18" s="123"/>
    </row>
    <row r="19" spans="1:11" ht="17.25" customHeight="1" thickBot="1">
      <c r="H19" s="7" t="s">
        <v>18</v>
      </c>
    </row>
    <row r="20" spans="1:11" s="8" customFormat="1" ht="15.75">
      <c r="A20" s="129" t="s">
        <v>19</v>
      </c>
      <c r="B20" s="131" t="s">
        <v>20</v>
      </c>
      <c r="C20" s="131"/>
      <c r="D20" s="131"/>
      <c r="E20" s="133" t="s">
        <v>21</v>
      </c>
      <c r="F20" s="133"/>
      <c r="G20" s="133"/>
      <c r="H20" s="134"/>
    </row>
    <row r="21" spans="1:11" s="8" customFormat="1" ht="28.5">
      <c r="A21" s="130"/>
      <c r="B21" s="132"/>
      <c r="C21" s="132"/>
      <c r="D21" s="132"/>
      <c r="E21" s="9" t="s">
        <v>22</v>
      </c>
      <c r="F21" s="9" t="s">
        <v>23</v>
      </c>
      <c r="G21" s="135" t="s">
        <v>24</v>
      </c>
      <c r="H21" s="136"/>
    </row>
    <row r="22" spans="1:11" s="12" customFormat="1" ht="12.75" customHeight="1" thickBot="1">
      <c r="A22" s="10" t="s">
        <v>25</v>
      </c>
      <c r="B22" s="137" t="s">
        <v>26</v>
      </c>
      <c r="C22" s="137"/>
      <c r="D22" s="137"/>
      <c r="E22" s="11" t="s">
        <v>27</v>
      </c>
      <c r="F22" s="11" t="s">
        <v>28</v>
      </c>
      <c r="G22" s="137" t="s">
        <v>29</v>
      </c>
      <c r="H22" s="138"/>
    </row>
    <row r="23" spans="1:11" s="19" customFormat="1" ht="15" customHeight="1">
      <c r="A23" s="13"/>
      <c r="B23" s="139" t="s">
        <v>30</v>
      </c>
      <c r="C23" s="139"/>
      <c r="D23" s="139"/>
      <c r="E23" s="14" t="s">
        <v>31</v>
      </c>
      <c r="F23" s="15">
        <f>F26</f>
        <v>476664503.60193998</v>
      </c>
      <c r="G23" s="140">
        <f t="shared" ref="G23" si="0">F23</f>
        <v>476664503.60193998</v>
      </c>
      <c r="H23" s="141"/>
      <c r="I23" s="16"/>
      <c r="J23" s="17"/>
      <c r="K23" s="18"/>
    </row>
    <row r="24" spans="1:11" s="19" customFormat="1" ht="15.75">
      <c r="A24" s="20"/>
      <c r="B24" s="142" t="s">
        <v>32</v>
      </c>
      <c r="C24" s="142"/>
      <c r="D24" s="142"/>
      <c r="E24" s="21" t="s">
        <v>31</v>
      </c>
      <c r="F24" s="22"/>
      <c r="G24" s="143"/>
      <c r="H24" s="144"/>
      <c r="I24" s="16"/>
      <c r="J24" s="16"/>
      <c r="K24" s="18"/>
    </row>
    <row r="25" spans="1:11" s="18" customFormat="1" ht="15.75">
      <c r="A25" s="23"/>
      <c r="B25" s="145" t="s">
        <v>33</v>
      </c>
      <c r="C25" s="145"/>
      <c r="D25" s="145"/>
      <c r="E25" s="24" t="s">
        <v>31</v>
      </c>
      <c r="F25" s="25">
        <f>F26</f>
        <v>476664503.60193998</v>
      </c>
      <c r="G25" s="146">
        <f>G26</f>
        <v>476664503.60193998</v>
      </c>
      <c r="H25" s="147"/>
    </row>
    <row r="26" spans="1:11" s="18" customFormat="1" ht="32.25" customHeight="1">
      <c r="A26" s="26">
        <v>25010000</v>
      </c>
      <c r="B26" s="148" t="s">
        <v>34</v>
      </c>
      <c r="C26" s="149"/>
      <c r="D26" s="150"/>
      <c r="E26" s="21" t="s">
        <v>31</v>
      </c>
      <c r="F26" s="27">
        <f>F27</f>
        <v>476664503.60193998</v>
      </c>
      <c r="G26" s="151">
        <f>G27</f>
        <v>476664503.60193998</v>
      </c>
      <c r="H26" s="152"/>
    </row>
    <row r="27" spans="1:11" s="18" customFormat="1" ht="29.25" customHeight="1">
      <c r="A27" s="26">
        <v>25010100</v>
      </c>
      <c r="B27" s="153" t="s">
        <v>35</v>
      </c>
      <c r="C27" s="153"/>
      <c r="D27" s="153"/>
      <c r="E27" s="21" t="s">
        <v>31</v>
      </c>
      <c r="F27" s="28">
        <f>F30</f>
        <v>476664503.60193998</v>
      </c>
      <c r="G27" s="154">
        <f>G30</f>
        <v>476664503.60193998</v>
      </c>
      <c r="H27" s="155"/>
    </row>
    <row r="28" spans="1:11" s="19" customFormat="1" ht="30" customHeight="1">
      <c r="A28" s="20"/>
      <c r="B28" s="142" t="s">
        <v>36</v>
      </c>
      <c r="C28" s="142"/>
      <c r="D28" s="142"/>
      <c r="E28" s="21" t="s">
        <v>31</v>
      </c>
      <c r="F28" s="29"/>
      <c r="G28" s="156"/>
      <c r="H28" s="157"/>
    </row>
    <row r="29" spans="1:11" s="18" customFormat="1" ht="42.75" customHeight="1">
      <c r="A29" s="23"/>
      <c r="B29" s="162" t="s">
        <v>37</v>
      </c>
      <c r="C29" s="162"/>
      <c r="D29" s="162"/>
      <c r="E29" s="24" t="s">
        <v>31</v>
      </c>
      <c r="F29" s="30"/>
      <c r="G29" s="156"/>
      <c r="H29" s="157"/>
    </row>
    <row r="30" spans="1:11" s="19" customFormat="1" ht="15.75">
      <c r="A30" s="31"/>
      <c r="B30" s="158" t="s">
        <v>38</v>
      </c>
      <c r="C30" s="158"/>
      <c r="D30" s="158"/>
      <c r="E30" s="24" t="s">
        <v>31</v>
      </c>
      <c r="F30" s="32">
        <f>F33</f>
        <v>476664503.60193998</v>
      </c>
      <c r="G30" s="159">
        <f t="shared" ref="G30" si="1">F30</f>
        <v>476664503.60193998</v>
      </c>
      <c r="H30" s="160"/>
      <c r="I30" s="33"/>
      <c r="J30" s="33"/>
      <c r="K30" s="33"/>
    </row>
    <row r="31" spans="1:11" s="18" customFormat="1" ht="12.75" customHeight="1">
      <c r="A31" s="23"/>
      <c r="B31" s="142" t="s">
        <v>32</v>
      </c>
      <c r="C31" s="142"/>
      <c r="D31" s="142"/>
      <c r="E31" s="24" t="s">
        <v>31</v>
      </c>
      <c r="F31" s="34"/>
      <c r="G31" s="163"/>
      <c r="H31" s="164"/>
    </row>
    <row r="32" spans="1:11" s="18" customFormat="1" ht="27" customHeight="1">
      <c r="A32" s="23"/>
      <c r="B32" s="142" t="s">
        <v>39</v>
      </c>
      <c r="C32" s="142"/>
      <c r="D32" s="142"/>
      <c r="E32" s="24" t="s">
        <v>31</v>
      </c>
      <c r="F32" s="34"/>
      <c r="G32" s="163"/>
      <c r="H32" s="164"/>
      <c r="J32" s="35"/>
    </row>
    <row r="33" spans="1:12" s="18" customFormat="1" ht="15.75">
      <c r="A33" s="26">
        <v>2000</v>
      </c>
      <c r="B33" s="158" t="s">
        <v>40</v>
      </c>
      <c r="C33" s="158"/>
      <c r="D33" s="158"/>
      <c r="E33" s="24" t="s">
        <v>31</v>
      </c>
      <c r="F33" s="32">
        <f>F34+F38</f>
        <v>476664503.60193998</v>
      </c>
      <c r="G33" s="159">
        <f t="shared" ref="G33:G37" si="2">F33</f>
        <v>476664503.60193998</v>
      </c>
      <c r="H33" s="160"/>
      <c r="I33" s="35"/>
    </row>
    <row r="34" spans="1:12" s="18" customFormat="1" ht="15.75">
      <c r="A34" s="26">
        <v>2100</v>
      </c>
      <c r="B34" s="158" t="s">
        <v>41</v>
      </c>
      <c r="C34" s="158"/>
      <c r="D34" s="158"/>
      <c r="E34" s="24" t="s">
        <v>31</v>
      </c>
      <c r="F34" s="32">
        <f>F35+F37</f>
        <v>185917.60194000002</v>
      </c>
      <c r="G34" s="159">
        <f t="shared" si="2"/>
        <v>185917.60194000002</v>
      </c>
      <c r="H34" s="160"/>
      <c r="I34" s="35"/>
    </row>
    <row r="35" spans="1:12" s="18" customFormat="1" ht="15.75">
      <c r="A35" s="26">
        <v>2110</v>
      </c>
      <c r="B35" s="158" t="s">
        <v>42</v>
      </c>
      <c r="C35" s="158"/>
      <c r="D35" s="158"/>
      <c r="E35" s="24" t="s">
        <v>31</v>
      </c>
      <c r="F35" s="32">
        <f>F36</f>
        <v>152391.47700000001</v>
      </c>
      <c r="G35" s="159">
        <f t="shared" si="2"/>
        <v>152391.47700000001</v>
      </c>
      <c r="H35" s="160"/>
      <c r="I35" s="35"/>
    </row>
    <row r="36" spans="1:12" s="18" customFormat="1" ht="24" customHeight="1">
      <c r="A36" s="36">
        <v>2111</v>
      </c>
      <c r="B36" s="161" t="s">
        <v>43</v>
      </c>
      <c r="C36" s="161"/>
      <c r="D36" s="161"/>
      <c r="E36" s="24" t="s">
        <v>31</v>
      </c>
      <c r="F36" s="32">
        <f>'[2]розрах зарплати '!I36</f>
        <v>152391.47700000001</v>
      </c>
      <c r="G36" s="159">
        <f t="shared" si="2"/>
        <v>152391.47700000001</v>
      </c>
      <c r="H36" s="160"/>
      <c r="I36" s="165"/>
      <c r="J36" s="166"/>
    </row>
    <row r="37" spans="1:12" s="18" customFormat="1" ht="15.75">
      <c r="A37" s="26">
        <v>2120</v>
      </c>
      <c r="B37" s="158" t="s">
        <v>44</v>
      </c>
      <c r="C37" s="158"/>
      <c r="D37" s="158"/>
      <c r="E37" s="24" t="s">
        <v>31</v>
      </c>
      <c r="F37" s="32">
        <f>F36*22%</f>
        <v>33526.124940000002</v>
      </c>
      <c r="G37" s="159">
        <f t="shared" si="2"/>
        <v>33526.124940000002</v>
      </c>
      <c r="H37" s="160"/>
      <c r="I37" s="35"/>
    </row>
    <row r="38" spans="1:12" s="18" customFormat="1" ht="15.75">
      <c r="A38" s="26">
        <v>2200</v>
      </c>
      <c r="B38" s="158" t="s">
        <v>45</v>
      </c>
      <c r="C38" s="158"/>
      <c r="D38" s="158"/>
      <c r="E38" s="24" t="s">
        <v>31</v>
      </c>
      <c r="F38" s="32">
        <f>F40+F42</f>
        <v>476478586</v>
      </c>
      <c r="G38" s="159">
        <f>F38</f>
        <v>476478586</v>
      </c>
      <c r="H38" s="160"/>
      <c r="I38" s="35"/>
      <c r="J38" s="35"/>
      <c r="K38" s="35"/>
    </row>
    <row r="39" spans="1:12" s="18" customFormat="1" ht="15.75" hidden="1">
      <c r="A39" s="36">
        <v>2210</v>
      </c>
      <c r="B39" s="161" t="s">
        <v>46</v>
      </c>
      <c r="C39" s="161"/>
      <c r="D39" s="161"/>
      <c r="E39" s="24" t="s">
        <v>31</v>
      </c>
      <c r="F39" s="37" t="e">
        <f>#REF!*1000</f>
        <v>#REF!</v>
      </c>
      <c r="G39" s="163" t="e">
        <f t="shared" ref="G39:G40" si="3">F39</f>
        <v>#REF!</v>
      </c>
      <c r="H39" s="164"/>
      <c r="J39" s="35"/>
    </row>
    <row r="40" spans="1:12" s="18" customFormat="1" ht="15.75">
      <c r="A40" s="36">
        <v>2220</v>
      </c>
      <c r="B40" s="161" t="s">
        <v>47</v>
      </c>
      <c r="C40" s="161"/>
      <c r="D40" s="161"/>
      <c r="E40" s="24"/>
      <c r="F40" s="37">
        <f>'2220'!H23*1000</f>
        <v>476404500</v>
      </c>
      <c r="G40" s="163">
        <f t="shared" si="3"/>
        <v>476404500</v>
      </c>
      <c r="H40" s="164"/>
      <c r="J40" s="35"/>
    </row>
    <row r="41" spans="1:12" s="18" customFormat="1" ht="15.75" hidden="1">
      <c r="A41" s="38">
        <v>2230</v>
      </c>
      <c r="B41" s="172" t="s">
        <v>48</v>
      </c>
      <c r="C41" s="173"/>
      <c r="D41" s="174"/>
      <c r="E41" s="24" t="s">
        <v>31</v>
      </c>
      <c r="F41" s="37" t="e">
        <f>#REF!*1000</f>
        <v>#REF!</v>
      </c>
      <c r="G41" s="175" t="e">
        <f>F41</f>
        <v>#REF!</v>
      </c>
      <c r="H41" s="176"/>
    </row>
    <row r="42" spans="1:12" s="18" customFormat="1" ht="21" customHeight="1">
      <c r="A42" s="38">
        <v>2240</v>
      </c>
      <c r="B42" s="172" t="s">
        <v>49</v>
      </c>
      <c r="C42" s="173"/>
      <c r="D42" s="174"/>
      <c r="E42" s="24" t="s">
        <v>31</v>
      </c>
      <c r="F42" s="37">
        <f>'2240'!E14*1000</f>
        <v>74086</v>
      </c>
      <c r="G42" s="175">
        <f t="shared" ref="G42:G52" si="4">F42</f>
        <v>74086</v>
      </c>
      <c r="H42" s="176"/>
      <c r="I42" s="177"/>
      <c r="J42" s="178"/>
    </row>
    <row r="43" spans="1:12" s="19" customFormat="1" ht="15.75" hidden="1">
      <c r="A43" s="39">
        <v>2270</v>
      </c>
      <c r="B43" s="167" t="s">
        <v>50</v>
      </c>
      <c r="C43" s="168"/>
      <c r="D43" s="169"/>
      <c r="E43" s="24" t="s">
        <v>31</v>
      </c>
      <c r="F43" s="32" t="e">
        <f>F44+F45</f>
        <v>#REF!</v>
      </c>
      <c r="G43" s="170" t="e">
        <f t="shared" si="4"/>
        <v>#REF!</v>
      </c>
      <c r="H43" s="171"/>
    </row>
    <row r="44" spans="1:12" s="18" customFormat="1" ht="15.75" hidden="1" customHeight="1">
      <c r="A44" s="38">
        <v>2273</v>
      </c>
      <c r="B44" s="172" t="s">
        <v>51</v>
      </c>
      <c r="C44" s="173"/>
      <c r="D44" s="174"/>
      <c r="E44" s="24" t="s">
        <v>31</v>
      </c>
      <c r="F44" s="37" t="e">
        <f>#REF!*1000</f>
        <v>#REF!</v>
      </c>
      <c r="G44" s="175" t="e">
        <f t="shared" si="4"/>
        <v>#REF!</v>
      </c>
      <c r="H44" s="176"/>
      <c r="I44" s="19"/>
      <c r="J44" s="35"/>
      <c r="L44" s="35"/>
    </row>
    <row r="45" spans="1:12" s="18" customFormat="1" ht="15.75" hidden="1" customHeight="1">
      <c r="A45" s="38">
        <v>2274</v>
      </c>
      <c r="B45" s="172" t="s">
        <v>52</v>
      </c>
      <c r="C45" s="173"/>
      <c r="D45" s="174"/>
      <c r="E45" s="24" t="s">
        <v>31</v>
      </c>
      <c r="F45" s="37" t="e">
        <f>#REF!*1000</f>
        <v>#REF!</v>
      </c>
      <c r="G45" s="175" t="e">
        <f t="shared" si="4"/>
        <v>#REF!</v>
      </c>
      <c r="H45" s="176"/>
      <c r="I45" s="19"/>
    </row>
    <row r="46" spans="1:12" s="18" customFormat="1" ht="15.75" hidden="1" customHeight="1">
      <c r="A46" s="38">
        <v>2275</v>
      </c>
      <c r="B46" s="179" t="s">
        <v>53</v>
      </c>
      <c r="C46" s="180"/>
      <c r="D46" s="181"/>
      <c r="E46" s="24" t="s">
        <v>31</v>
      </c>
      <c r="F46" s="37"/>
      <c r="G46" s="170">
        <f t="shared" si="4"/>
        <v>0</v>
      </c>
      <c r="H46" s="171"/>
      <c r="I46" s="19"/>
    </row>
    <row r="47" spans="1:12" s="19" customFormat="1" ht="15.75" hidden="1" customHeight="1">
      <c r="A47" s="39">
        <v>2800</v>
      </c>
      <c r="B47" s="167" t="s">
        <v>54</v>
      </c>
      <c r="C47" s="168"/>
      <c r="D47" s="169"/>
      <c r="E47" s="24" t="s">
        <v>31</v>
      </c>
      <c r="F47" s="32"/>
      <c r="G47" s="170">
        <f t="shared" si="4"/>
        <v>0</v>
      </c>
      <c r="H47" s="171"/>
      <c r="L47" s="33"/>
    </row>
    <row r="48" spans="1:12" s="19" customFormat="1" ht="15.75" hidden="1" customHeight="1">
      <c r="A48" s="39">
        <v>3000</v>
      </c>
      <c r="B48" s="167" t="s">
        <v>55</v>
      </c>
      <c r="C48" s="168"/>
      <c r="D48" s="169"/>
      <c r="E48" s="24" t="s">
        <v>31</v>
      </c>
      <c r="F48" s="40"/>
      <c r="G48" s="170">
        <f t="shared" si="4"/>
        <v>0</v>
      </c>
      <c r="H48" s="171"/>
    </row>
    <row r="49" spans="1:11" s="19" customFormat="1" ht="15.75" hidden="1" customHeight="1">
      <c r="A49" s="39">
        <v>3100</v>
      </c>
      <c r="B49" s="167" t="s">
        <v>56</v>
      </c>
      <c r="C49" s="168"/>
      <c r="D49" s="169"/>
      <c r="E49" s="24" t="s">
        <v>31</v>
      </c>
      <c r="F49" s="40"/>
      <c r="G49" s="170">
        <f t="shared" si="4"/>
        <v>0</v>
      </c>
      <c r="H49" s="171"/>
    </row>
    <row r="50" spans="1:11" s="19" customFormat="1" ht="36" hidden="1" customHeight="1">
      <c r="A50" s="38">
        <v>3110</v>
      </c>
      <c r="B50" s="172" t="s">
        <v>57</v>
      </c>
      <c r="C50" s="173"/>
      <c r="D50" s="174"/>
      <c r="E50" s="24" t="s">
        <v>31</v>
      </c>
      <c r="F50" s="37"/>
      <c r="G50" s="170">
        <f t="shared" si="4"/>
        <v>0</v>
      </c>
      <c r="H50" s="171"/>
      <c r="J50" s="41"/>
    </row>
    <row r="51" spans="1:11" s="19" customFormat="1" ht="15.75" hidden="1" customHeight="1">
      <c r="A51" s="39">
        <v>3140</v>
      </c>
      <c r="B51" s="167" t="s">
        <v>58</v>
      </c>
      <c r="C51" s="168"/>
      <c r="D51" s="169"/>
      <c r="E51" s="24" t="s">
        <v>31</v>
      </c>
      <c r="F51" s="40"/>
      <c r="G51" s="170">
        <f t="shared" si="4"/>
        <v>0</v>
      </c>
      <c r="H51" s="171"/>
    </row>
    <row r="52" spans="1:11" s="18" customFormat="1" ht="15.75" hidden="1" customHeight="1">
      <c r="A52" s="38">
        <v>3142</v>
      </c>
      <c r="B52" s="172" t="s">
        <v>59</v>
      </c>
      <c r="C52" s="173"/>
      <c r="D52" s="174"/>
      <c r="E52" s="24" t="s">
        <v>31</v>
      </c>
      <c r="F52" s="37"/>
      <c r="G52" s="170">
        <f t="shared" si="4"/>
        <v>0</v>
      </c>
      <c r="H52" s="171"/>
      <c r="I52" s="19"/>
    </row>
    <row r="53" spans="1:11" s="18" customFormat="1" ht="33" customHeight="1" thickBot="1">
      <c r="A53" s="42"/>
      <c r="B53" s="184" t="s">
        <v>60</v>
      </c>
      <c r="C53" s="184"/>
      <c r="D53" s="184"/>
      <c r="E53" s="43" t="s">
        <v>31</v>
      </c>
      <c r="F53" s="44"/>
      <c r="G53" s="185"/>
      <c r="H53" s="186"/>
      <c r="I53" s="45"/>
    </row>
    <row r="54" spans="1:11" s="6" customFormat="1" ht="55.5" customHeight="1">
      <c r="A54" s="46" t="s">
        <v>61</v>
      </c>
      <c r="B54" s="46"/>
      <c r="C54" s="47"/>
      <c r="E54" s="187" t="s">
        <v>62</v>
      </c>
      <c r="F54" s="187"/>
      <c r="G54" s="187"/>
      <c r="K54" s="6" t="s">
        <v>63</v>
      </c>
    </row>
    <row r="55" spans="1:11" s="6" customFormat="1" ht="33.75" customHeight="1">
      <c r="A55" s="48"/>
      <c r="B55" s="49" t="s">
        <v>64</v>
      </c>
      <c r="C55" s="46"/>
      <c r="D55" s="47"/>
      <c r="E55" s="50"/>
      <c r="F55" s="188" t="s">
        <v>65</v>
      </c>
      <c r="G55" s="188"/>
    </row>
    <row r="56" spans="1:11" s="6" customFormat="1" ht="11.25" customHeight="1">
      <c r="A56" s="51" t="s">
        <v>66</v>
      </c>
      <c r="B56" s="189"/>
      <c r="C56" s="189"/>
      <c r="E56" s="51" t="s">
        <v>66</v>
      </c>
    </row>
    <row r="57" spans="1:11" s="6" customFormat="1" ht="11.25" customHeight="1"/>
    <row r="58" spans="1:11" s="52" customFormat="1" ht="23.25" customHeight="1">
      <c r="A58" s="190" t="s">
        <v>67</v>
      </c>
      <c r="B58" s="190"/>
      <c r="C58" s="190"/>
      <c r="E58" s="53"/>
    </row>
    <row r="59" spans="1:11" s="6" customFormat="1" ht="6" customHeight="1">
      <c r="A59" s="4"/>
      <c r="B59" s="4"/>
      <c r="C59" s="4"/>
      <c r="D59" s="54"/>
      <c r="E59" s="54"/>
      <c r="F59" s="54"/>
      <c r="G59" s="54"/>
      <c r="H59" s="55"/>
    </row>
    <row r="60" spans="1:11" s="56" customFormat="1" ht="1.5" customHeight="1">
      <c r="A60" s="182" t="s">
        <v>68</v>
      </c>
      <c r="B60" s="182"/>
      <c r="C60" s="182"/>
      <c r="D60" s="182"/>
      <c r="E60" s="182"/>
      <c r="F60" s="182"/>
      <c r="G60" s="182"/>
      <c r="H60" s="182"/>
    </row>
    <row r="61" spans="1:11" s="56" customFormat="1" ht="13.5" customHeight="1">
      <c r="A61" s="183" t="s">
        <v>69</v>
      </c>
      <c r="B61" s="183"/>
      <c r="C61" s="183"/>
      <c r="D61" s="183"/>
      <c r="E61" s="183"/>
      <c r="F61" s="183"/>
      <c r="G61" s="183"/>
      <c r="H61" s="183"/>
    </row>
    <row r="62" spans="1:11" s="6" customFormat="1" ht="10.5" customHeight="1">
      <c r="A62" s="57"/>
    </row>
    <row r="63" spans="1:11" s="6" customFormat="1">
      <c r="A63" s="58"/>
    </row>
    <row r="64" spans="1:11" s="6" customFormat="1"/>
    <row r="65" s="6" customFormat="1"/>
    <row r="66" s="6" customFormat="1"/>
    <row r="67" s="6" customFormat="1"/>
    <row r="68" s="6" customFormat="1"/>
  </sheetData>
  <mergeCells count="94">
    <mergeCell ref="A60:H60"/>
    <mergeCell ref="A61:H61"/>
    <mergeCell ref="B53:D53"/>
    <mergeCell ref="G53:H53"/>
    <mergeCell ref="E54:G54"/>
    <mergeCell ref="F55:G55"/>
    <mergeCell ref="B56:C56"/>
    <mergeCell ref="A58:C58"/>
    <mergeCell ref="B50:D50"/>
    <mergeCell ref="G50:H50"/>
    <mergeCell ref="B51:D51"/>
    <mergeCell ref="G51:H51"/>
    <mergeCell ref="B52:D52"/>
    <mergeCell ref="G52:H52"/>
    <mergeCell ref="B47:D47"/>
    <mergeCell ref="G47:H47"/>
    <mergeCell ref="B48:D48"/>
    <mergeCell ref="G48:H48"/>
    <mergeCell ref="B49:D49"/>
    <mergeCell ref="G49:H49"/>
    <mergeCell ref="B44:D44"/>
    <mergeCell ref="G44:H44"/>
    <mergeCell ref="B45:D45"/>
    <mergeCell ref="G45:H45"/>
    <mergeCell ref="B46:D46"/>
    <mergeCell ref="G46:H46"/>
    <mergeCell ref="I36:J36"/>
    <mergeCell ref="B43:D43"/>
    <mergeCell ref="G43:H43"/>
    <mergeCell ref="B38:D38"/>
    <mergeCell ref="G38:H38"/>
    <mergeCell ref="B39:D39"/>
    <mergeCell ref="G39:H39"/>
    <mergeCell ref="B40:D40"/>
    <mergeCell ref="G40:H40"/>
    <mergeCell ref="B41:D41"/>
    <mergeCell ref="G41:H41"/>
    <mergeCell ref="B42:D42"/>
    <mergeCell ref="G42:H42"/>
    <mergeCell ref="I42:J42"/>
    <mergeCell ref="B37:D37"/>
    <mergeCell ref="G37:H37"/>
    <mergeCell ref="B35:D35"/>
    <mergeCell ref="G35:H35"/>
    <mergeCell ref="B36:D36"/>
    <mergeCell ref="G36:H36"/>
    <mergeCell ref="B29:D29"/>
    <mergeCell ref="G29:H29"/>
    <mergeCell ref="B30:D30"/>
    <mergeCell ref="G30:H30"/>
    <mergeCell ref="B31:D31"/>
    <mergeCell ref="G31:H31"/>
    <mergeCell ref="B32:D32"/>
    <mergeCell ref="G32:H32"/>
    <mergeCell ref="B33:D33"/>
    <mergeCell ref="G33:H33"/>
    <mergeCell ref="B34:D34"/>
    <mergeCell ref="G34:H34"/>
    <mergeCell ref="B26:D26"/>
    <mergeCell ref="G26:H26"/>
    <mergeCell ref="B27:D27"/>
    <mergeCell ref="G27:H27"/>
    <mergeCell ref="B28:D28"/>
    <mergeCell ref="G28:H28"/>
    <mergeCell ref="B23:D23"/>
    <mergeCell ref="G23:H23"/>
    <mergeCell ref="B24:D24"/>
    <mergeCell ref="G24:H24"/>
    <mergeCell ref="B25:D25"/>
    <mergeCell ref="G25:H25"/>
    <mergeCell ref="A20:A21"/>
    <mergeCell ref="B20:D21"/>
    <mergeCell ref="E20:H20"/>
    <mergeCell ref="G21:H21"/>
    <mergeCell ref="B22:D22"/>
    <mergeCell ref="G22:H22"/>
    <mergeCell ref="A18:H18"/>
    <mergeCell ref="F7:H7"/>
    <mergeCell ref="A8:H8"/>
    <mergeCell ref="A9:H9"/>
    <mergeCell ref="A10:H10"/>
    <mergeCell ref="G11:H11"/>
    <mergeCell ref="G12:H12"/>
    <mergeCell ref="A13:H13"/>
    <mergeCell ref="A14:H14"/>
    <mergeCell ref="A15:H15"/>
    <mergeCell ref="A16:H16"/>
    <mergeCell ref="A17:H17"/>
    <mergeCell ref="F6:H6"/>
    <mergeCell ref="F1:H1"/>
    <mergeCell ref="F2:H2"/>
    <mergeCell ref="F3:H3"/>
    <mergeCell ref="F4:H4"/>
    <mergeCell ref="F5:H5"/>
  </mergeCells>
  <pageMargins left="0.5" right="0.18" top="0.22" bottom="0.19" header="0.19" footer="0.2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4:V30"/>
  <sheetViews>
    <sheetView showZeros="0" tabSelected="1" topLeftCell="A4" zoomScaleSheetLayoutView="100" workbookViewId="0">
      <selection activeCell="A7" sqref="A7:XFD7"/>
    </sheetView>
  </sheetViews>
  <sheetFormatPr defaultColWidth="9.140625" defaultRowHeight="15.75"/>
  <cols>
    <col min="1" max="1" width="4.7109375" style="64" customWidth="1"/>
    <col min="2" max="2" width="15.7109375" style="64" customWidth="1"/>
    <col min="3" max="3" width="18" style="64" customWidth="1"/>
    <col min="4" max="4" width="28" style="64" customWidth="1"/>
    <col min="5" max="5" width="9.140625" style="81"/>
    <col min="6" max="6" width="8.28515625" style="88" customWidth="1"/>
    <col min="7" max="7" width="13.140625" style="88" bestFit="1" customWidth="1"/>
    <col min="8" max="8" width="13.85546875" style="88" customWidth="1"/>
    <col min="9" max="9" width="25.140625" style="64" customWidth="1"/>
    <col min="10" max="10" width="13.85546875" style="64" bestFit="1" customWidth="1"/>
    <col min="11" max="16384" width="9.140625" style="64"/>
  </cols>
  <sheetData>
    <row r="4" spans="1:8" s="59" customFormat="1" ht="18.75" customHeight="1">
      <c r="A4" s="194" t="s">
        <v>70</v>
      </c>
      <c r="B4" s="194"/>
      <c r="C4" s="194"/>
      <c r="D4" s="194"/>
      <c r="E4" s="194"/>
      <c r="F4" s="194"/>
      <c r="G4" s="194"/>
      <c r="H4" s="194"/>
    </row>
    <row r="5" spans="1:8" s="60" customFormat="1" ht="24.75" customHeight="1">
      <c r="A5" s="195" t="s">
        <v>71</v>
      </c>
      <c r="B5" s="195"/>
      <c r="C5" s="195"/>
      <c r="D5" s="195"/>
      <c r="E5" s="195"/>
      <c r="F5" s="195"/>
      <c r="G5" s="195"/>
      <c r="H5" s="195"/>
    </row>
    <row r="6" spans="1:8" s="59" customFormat="1" ht="18.75" customHeight="1">
      <c r="A6" s="196" t="s">
        <v>72</v>
      </c>
      <c r="B6" s="196"/>
      <c r="C6" s="196"/>
      <c r="D6" s="196"/>
      <c r="E6" s="196"/>
      <c r="F6" s="196"/>
      <c r="G6" s="196"/>
      <c r="H6" s="196"/>
    </row>
    <row r="7" spans="1:8" s="61" customFormat="1" ht="43.5" customHeight="1">
      <c r="A7" s="197"/>
      <c r="B7" s="197"/>
      <c r="C7" s="197"/>
      <c r="D7" s="197"/>
      <c r="E7" s="197"/>
      <c r="F7" s="197"/>
      <c r="G7" s="197"/>
      <c r="H7" s="197"/>
    </row>
    <row r="8" spans="1:8" s="61" customFormat="1" ht="5.25" customHeight="1">
      <c r="A8" s="197"/>
      <c r="B8" s="197"/>
      <c r="C8" s="197"/>
      <c r="D8" s="197"/>
      <c r="E8" s="197"/>
      <c r="F8" s="197"/>
      <c r="G8" s="197"/>
      <c r="H8" s="197"/>
    </row>
    <row r="9" spans="1:8" s="59" customFormat="1" ht="18.75" customHeight="1">
      <c r="A9" s="194" t="s">
        <v>73</v>
      </c>
      <c r="B9" s="194"/>
      <c r="C9" s="194"/>
      <c r="D9" s="194"/>
      <c r="E9" s="194"/>
      <c r="F9" s="194"/>
      <c r="G9" s="194"/>
      <c r="H9" s="194"/>
    </row>
    <row r="10" spans="1:8" s="59" customFormat="1" ht="18.75" customHeight="1">
      <c r="A10" s="62"/>
      <c r="B10" s="110"/>
      <c r="C10" s="62"/>
      <c r="D10" s="110"/>
      <c r="E10" s="63"/>
      <c r="F10" s="62"/>
      <c r="G10" s="62"/>
      <c r="H10" s="62"/>
    </row>
    <row r="11" spans="1:8" ht="15.75" customHeight="1">
      <c r="A11" s="198" t="s">
        <v>74</v>
      </c>
      <c r="B11" s="111"/>
      <c r="C11" s="201" t="s">
        <v>75</v>
      </c>
      <c r="D11" s="111"/>
      <c r="E11" s="204" t="s">
        <v>76</v>
      </c>
      <c r="F11" s="191" t="s">
        <v>77</v>
      </c>
      <c r="G11" s="191" t="s">
        <v>78</v>
      </c>
      <c r="H11" s="191" t="s">
        <v>79</v>
      </c>
    </row>
    <row r="12" spans="1:8" ht="15.75" customHeight="1">
      <c r="A12" s="199"/>
      <c r="B12" s="112"/>
      <c r="C12" s="202"/>
      <c r="D12" s="112"/>
      <c r="E12" s="205"/>
      <c r="F12" s="192"/>
      <c r="G12" s="192"/>
      <c r="H12" s="192"/>
    </row>
    <row r="13" spans="1:8" s="65" customFormat="1" ht="40.5" customHeight="1">
      <c r="A13" s="200"/>
      <c r="B13" s="113"/>
      <c r="C13" s="203"/>
      <c r="D13" s="113"/>
      <c r="E13" s="206"/>
      <c r="F13" s="193"/>
      <c r="G13" s="193"/>
      <c r="H13" s="193"/>
    </row>
    <row r="14" spans="1:8" s="67" customFormat="1">
      <c r="A14" s="66">
        <v>1</v>
      </c>
      <c r="B14" s="66"/>
      <c r="C14" s="66">
        <v>2</v>
      </c>
      <c r="D14" s="66"/>
      <c r="E14" s="66">
        <v>3</v>
      </c>
      <c r="F14" s="66">
        <v>4</v>
      </c>
      <c r="G14" s="66">
        <v>5</v>
      </c>
      <c r="H14" s="66">
        <v>6</v>
      </c>
    </row>
    <row r="15" spans="1:8" ht="28.5" customHeight="1">
      <c r="A15" s="66">
        <v>1</v>
      </c>
      <c r="B15" s="66" t="s">
        <v>109</v>
      </c>
      <c r="C15" s="115" t="s">
        <v>111</v>
      </c>
      <c r="D15" s="116" t="s">
        <v>91</v>
      </c>
      <c r="E15" s="68" t="s">
        <v>80</v>
      </c>
      <c r="F15" s="69">
        <v>19</v>
      </c>
      <c r="G15" s="70">
        <v>2036.7</v>
      </c>
      <c r="H15" s="71">
        <f>F15*G15</f>
        <v>38697.300000000003</v>
      </c>
    </row>
    <row r="16" spans="1:8" ht="18.75" customHeight="1">
      <c r="A16" s="66">
        <v>2</v>
      </c>
      <c r="B16" s="66" t="s">
        <v>109</v>
      </c>
      <c r="C16" s="115" t="s">
        <v>111</v>
      </c>
      <c r="D16" s="116" t="s">
        <v>92</v>
      </c>
      <c r="E16" s="68" t="s">
        <v>80</v>
      </c>
      <c r="F16" s="69">
        <v>20</v>
      </c>
      <c r="G16" s="70">
        <v>4653.07</v>
      </c>
      <c r="H16" s="71">
        <f t="shared" ref="H16:H22" si="0">F16*G16</f>
        <v>93061.4</v>
      </c>
    </row>
    <row r="17" spans="1:22" ht="18.75" customHeight="1">
      <c r="A17" s="66">
        <v>3</v>
      </c>
      <c r="B17" s="66" t="s">
        <v>109</v>
      </c>
      <c r="C17" s="115" t="s">
        <v>110</v>
      </c>
      <c r="D17" s="116" t="s">
        <v>93</v>
      </c>
      <c r="E17" s="68" t="s">
        <v>80</v>
      </c>
      <c r="F17" s="69">
        <v>15</v>
      </c>
      <c r="G17" s="70">
        <v>9020.98</v>
      </c>
      <c r="H17" s="71">
        <f t="shared" si="0"/>
        <v>135314.69999999998</v>
      </c>
    </row>
    <row r="18" spans="1:22" ht="27.75" customHeight="1">
      <c r="A18" s="66">
        <v>4</v>
      </c>
      <c r="B18" s="66" t="s">
        <v>108</v>
      </c>
      <c r="C18" s="115" t="s">
        <v>94</v>
      </c>
      <c r="D18" s="116" t="s">
        <v>95</v>
      </c>
      <c r="E18" s="68" t="s">
        <v>80</v>
      </c>
      <c r="F18" s="69">
        <v>40</v>
      </c>
      <c r="G18" s="70">
        <v>4413.75</v>
      </c>
      <c r="H18" s="71">
        <f t="shared" si="0"/>
        <v>176550</v>
      </c>
    </row>
    <row r="19" spans="1:22" ht="32.25" customHeight="1">
      <c r="A19" s="66">
        <v>5</v>
      </c>
      <c r="B19" s="66" t="s">
        <v>107</v>
      </c>
      <c r="C19" s="115" t="s">
        <v>96</v>
      </c>
      <c r="D19" s="116" t="s">
        <v>97</v>
      </c>
      <c r="E19" s="68" t="s">
        <v>80</v>
      </c>
      <c r="F19" s="69">
        <v>20</v>
      </c>
      <c r="G19" s="70">
        <v>596.70000000000005</v>
      </c>
      <c r="H19" s="71">
        <f t="shared" si="0"/>
        <v>11934</v>
      </c>
    </row>
    <row r="20" spans="1:22" ht="18.75" customHeight="1">
      <c r="A20" s="66">
        <v>6</v>
      </c>
      <c r="B20" s="66" t="s">
        <v>106</v>
      </c>
      <c r="C20" s="115" t="s">
        <v>98</v>
      </c>
      <c r="D20" s="116" t="s">
        <v>99</v>
      </c>
      <c r="E20" s="68" t="s">
        <v>80</v>
      </c>
      <c r="F20" s="72" t="s">
        <v>81</v>
      </c>
      <c r="G20" s="73">
        <v>365</v>
      </c>
      <c r="H20" s="71">
        <f t="shared" si="0"/>
        <v>18250</v>
      </c>
    </row>
    <row r="21" spans="1:22" ht="51.75" customHeight="1">
      <c r="A21" s="66">
        <v>7</v>
      </c>
      <c r="B21" s="66" t="s">
        <v>112</v>
      </c>
      <c r="C21" s="115" t="s">
        <v>100</v>
      </c>
      <c r="D21" s="116" t="s">
        <v>101</v>
      </c>
      <c r="E21" s="74" t="s">
        <v>80</v>
      </c>
      <c r="F21" s="72" t="s">
        <v>82</v>
      </c>
      <c r="G21" s="73">
        <v>68.64</v>
      </c>
      <c r="H21" s="71">
        <f t="shared" si="0"/>
        <v>1372.8</v>
      </c>
    </row>
    <row r="22" spans="1:22" ht="51" customHeight="1">
      <c r="A22" s="66">
        <v>8</v>
      </c>
      <c r="B22" s="66" t="s">
        <v>105</v>
      </c>
      <c r="C22" s="116" t="s">
        <v>102</v>
      </c>
      <c r="D22" s="116" t="s">
        <v>103</v>
      </c>
      <c r="E22" s="74" t="s">
        <v>104</v>
      </c>
      <c r="F22" s="72" t="s">
        <v>83</v>
      </c>
      <c r="G22" s="73">
        <v>40.61</v>
      </c>
      <c r="H22" s="71">
        <f t="shared" si="0"/>
        <v>1218.3</v>
      </c>
    </row>
    <row r="23" spans="1:22" s="78" customFormat="1" ht="18.75">
      <c r="A23" s="209" t="s">
        <v>84</v>
      </c>
      <c r="B23" s="209"/>
      <c r="C23" s="209"/>
      <c r="D23" s="209"/>
      <c r="E23" s="209"/>
      <c r="F23" s="209"/>
      <c r="G23" s="209"/>
      <c r="H23" s="75">
        <f>SUM(H14:H22)</f>
        <v>476404.5</v>
      </c>
      <c r="I23" s="76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spans="1:22" ht="42" customHeight="1">
      <c r="A24" s="79"/>
      <c r="B24" s="79"/>
      <c r="C24" s="80"/>
      <c r="D24" s="80"/>
      <c r="F24" s="82"/>
      <c r="G24" s="83"/>
      <c r="H24" s="84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</row>
    <row r="25" spans="1:22" ht="18.75" customHeight="1">
      <c r="A25" s="207"/>
      <c r="B25" s="207"/>
      <c r="C25" s="207"/>
      <c r="D25" s="114"/>
      <c r="F25" s="210"/>
      <c r="G25" s="210"/>
      <c r="H25" s="210"/>
    </row>
    <row r="26" spans="1:22" ht="18.75">
      <c r="A26" s="85"/>
      <c r="B26" s="85"/>
      <c r="C26" s="86"/>
      <c r="D26" s="114"/>
      <c r="F26" s="86"/>
      <c r="G26" s="85"/>
      <c r="H26" s="85"/>
    </row>
    <row r="27" spans="1:22" ht="50.25" customHeight="1">
      <c r="A27" s="207"/>
      <c r="B27" s="207"/>
      <c r="C27" s="207"/>
      <c r="D27" s="114"/>
      <c r="F27" s="210"/>
      <c r="G27" s="210"/>
      <c r="H27" s="210"/>
    </row>
    <row r="28" spans="1:22" ht="18.75">
      <c r="A28" s="86"/>
      <c r="B28" s="114"/>
      <c r="C28" s="86"/>
      <c r="D28" s="114"/>
      <c r="F28" s="87"/>
      <c r="G28" s="208"/>
      <c r="H28" s="208"/>
    </row>
    <row r="29" spans="1:22" ht="18.75" customHeight="1">
      <c r="A29" s="207"/>
      <c r="B29" s="207"/>
      <c r="C29" s="207"/>
      <c r="D29" s="114"/>
      <c r="F29" s="208"/>
      <c r="G29" s="208"/>
      <c r="H29" s="208"/>
    </row>
    <row r="30" spans="1:22" ht="18.75">
      <c r="C30" s="86"/>
      <c r="D30" s="114"/>
      <c r="G30" s="89"/>
      <c r="H30" s="89"/>
    </row>
  </sheetData>
  <mergeCells count="20">
    <mergeCell ref="A29:C29"/>
    <mergeCell ref="F29:H29"/>
    <mergeCell ref="A23:G23"/>
    <mergeCell ref="A25:C25"/>
    <mergeCell ref="F25:H25"/>
    <mergeCell ref="A27:C27"/>
    <mergeCell ref="F27:H27"/>
    <mergeCell ref="G28:H28"/>
    <mergeCell ref="H11:H13"/>
    <mergeCell ref="A4:H4"/>
    <mergeCell ref="A5:H5"/>
    <mergeCell ref="A6:H6"/>
    <mergeCell ref="A7:H7"/>
    <mergeCell ref="A8:H8"/>
    <mergeCell ref="A9:H9"/>
    <mergeCell ref="A11:A13"/>
    <mergeCell ref="C11:C13"/>
    <mergeCell ref="E11:E13"/>
    <mergeCell ref="F11:F13"/>
    <mergeCell ref="G11:G13"/>
  </mergeCells>
  <printOptions horizontalCentered="1"/>
  <pageMargins left="0.74" right="0.19685039370078741" top="0.39370078740157483" bottom="0.19685039370078741" header="0.19685039370078741" footer="0.19685039370078741"/>
  <pageSetup paperSize="9" scale="84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W51"/>
  <sheetViews>
    <sheetView showZeros="0" topLeftCell="A10" zoomScaleSheetLayoutView="100" workbookViewId="0">
      <selection activeCell="F8" sqref="A8:XFD8"/>
    </sheetView>
  </sheetViews>
  <sheetFormatPr defaultColWidth="9.140625" defaultRowHeight="15.75"/>
  <cols>
    <col min="1" max="1" width="7.42578125" style="64" customWidth="1"/>
    <col min="2" max="2" width="51.42578125" style="64" customWidth="1"/>
    <col min="3" max="3" width="7.28515625" style="88" bestFit="1" customWidth="1"/>
    <col min="4" max="4" width="13.7109375" style="88" bestFit="1" customWidth="1"/>
    <col min="5" max="5" width="13.85546875" style="88" customWidth="1"/>
    <col min="6" max="6" width="9.42578125" style="64" bestFit="1" customWidth="1"/>
    <col min="7" max="7" width="14" style="64" bestFit="1" customWidth="1"/>
    <col min="8" max="8" width="11.28515625" style="64" bestFit="1" customWidth="1"/>
    <col min="9" max="9" width="9.140625" style="64"/>
    <col min="10" max="10" width="14.7109375" style="64" customWidth="1"/>
    <col min="11" max="16384" width="9.140625" style="64"/>
  </cols>
  <sheetData>
    <row r="1" spans="1:8" s="90" customFormat="1" ht="43.5" customHeight="1">
      <c r="A1" s="212" t="s">
        <v>70</v>
      </c>
      <c r="B1" s="212"/>
      <c r="C1" s="212"/>
      <c r="D1" s="212"/>
      <c r="E1" s="212"/>
    </row>
    <row r="2" spans="1:8" s="59" customFormat="1" ht="18.75">
      <c r="A2" s="194" t="s">
        <v>71</v>
      </c>
      <c r="B2" s="194"/>
      <c r="C2" s="194"/>
      <c r="D2" s="194"/>
      <c r="E2" s="194"/>
    </row>
    <row r="3" spans="1:8" s="59" customFormat="1" ht="18.75">
      <c r="A3" s="213" t="s">
        <v>72</v>
      </c>
      <c r="B3" s="213"/>
      <c r="C3" s="213"/>
      <c r="D3" s="213"/>
      <c r="E3" s="213"/>
    </row>
    <row r="4" spans="1:8" s="59" customFormat="1" ht="18.75">
      <c r="A4" s="91"/>
      <c r="B4" s="91"/>
      <c r="C4" s="91"/>
      <c r="D4" s="91"/>
      <c r="E4" s="91"/>
    </row>
    <row r="5" spans="1:8" s="59" customFormat="1" ht="38.25" customHeight="1">
      <c r="A5" s="197" t="s">
        <v>86</v>
      </c>
      <c r="B5" s="197"/>
      <c r="C5" s="197"/>
      <c r="D5" s="197"/>
      <c r="E5" s="197"/>
    </row>
    <row r="6" spans="1:8" s="59" customFormat="1" ht="21.75" customHeight="1">
      <c r="A6" s="197"/>
      <c r="B6" s="197"/>
      <c r="C6" s="197"/>
      <c r="D6" s="197"/>
      <c r="E6" s="197"/>
    </row>
    <row r="7" spans="1:8" s="59" customFormat="1" ht="45" customHeight="1">
      <c r="A7" s="194" t="s">
        <v>87</v>
      </c>
      <c r="B7" s="194"/>
      <c r="C7" s="194"/>
      <c r="D7" s="194"/>
      <c r="E7" s="194"/>
    </row>
    <row r="8" spans="1:8" ht="15.75" customHeight="1">
      <c r="A8" s="198" t="s">
        <v>74</v>
      </c>
      <c r="B8" s="201" t="s">
        <v>75</v>
      </c>
      <c r="C8" s="191" t="s">
        <v>77</v>
      </c>
      <c r="D8" s="191" t="s">
        <v>78</v>
      </c>
      <c r="E8" s="191" t="s">
        <v>79</v>
      </c>
    </row>
    <row r="9" spans="1:8" ht="21" customHeight="1">
      <c r="A9" s="199"/>
      <c r="B9" s="202"/>
      <c r="C9" s="192"/>
      <c r="D9" s="192"/>
      <c r="E9" s="192"/>
    </row>
    <row r="10" spans="1:8" ht="59.25" customHeight="1">
      <c r="A10" s="200"/>
      <c r="B10" s="203"/>
      <c r="C10" s="193"/>
      <c r="D10" s="193"/>
      <c r="E10" s="193"/>
      <c r="H10" s="92"/>
    </row>
    <row r="11" spans="1:8">
      <c r="A11" s="66">
        <v>1</v>
      </c>
      <c r="B11" s="66">
        <v>2</v>
      </c>
      <c r="C11" s="66">
        <v>3</v>
      </c>
      <c r="D11" s="66">
        <v>4</v>
      </c>
      <c r="E11" s="66">
        <v>5</v>
      </c>
    </row>
    <row r="12" spans="1:8" ht="31.5">
      <c r="A12" s="66">
        <v>1</v>
      </c>
      <c r="B12" s="93" t="s">
        <v>88</v>
      </c>
      <c r="C12" s="66">
        <v>1</v>
      </c>
      <c r="D12" s="94">
        <v>74086</v>
      </c>
      <c r="E12" s="95">
        <f>D12*C12/1000</f>
        <v>74.085999999999999</v>
      </c>
    </row>
    <row r="13" spans="1:8">
      <c r="A13" s="66"/>
      <c r="B13" s="93"/>
      <c r="C13" s="66">
        <v>1</v>
      </c>
      <c r="D13" s="94"/>
      <c r="E13" s="95">
        <f>D13*C13/1000</f>
        <v>0</v>
      </c>
    </row>
    <row r="14" spans="1:8" s="78" customFormat="1">
      <c r="A14" s="96"/>
      <c r="B14" s="97" t="s">
        <v>89</v>
      </c>
      <c r="C14" s="96"/>
      <c r="D14" s="98">
        <f>SUM(D12:D13)</f>
        <v>74086</v>
      </c>
      <c r="E14" s="98">
        <f>SUM(E12:E13)</f>
        <v>74.085999999999999</v>
      </c>
      <c r="F14" s="99"/>
    </row>
    <row r="15" spans="1:8">
      <c r="A15" s="88"/>
      <c r="B15" s="88"/>
      <c r="D15" s="100"/>
      <c r="E15" s="100"/>
    </row>
    <row r="16" spans="1:8">
      <c r="A16" s="88"/>
      <c r="B16" s="88"/>
      <c r="D16" s="100"/>
      <c r="E16" s="100"/>
    </row>
    <row r="17" spans="1:5">
      <c r="A17" s="79"/>
      <c r="B17" s="80"/>
      <c r="C17" s="82"/>
      <c r="D17" s="64"/>
      <c r="E17" s="64"/>
    </row>
    <row r="18" spans="1:5" s="101" customFormat="1" ht="33" customHeight="1">
      <c r="A18" s="211" t="s">
        <v>61</v>
      </c>
      <c r="B18" s="211"/>
      <c r="C18" s="46"/>
      <c r="D18" s="46" t="s">
        <v>85</v>
      </c>
      <c r="E18" s="46"/>
    </row>
    <row r="19" spans="1:5" s="105" customFormat="1" ht="18.75">
      <c r="A19" s="102"/>
      <c r="B19" s="103"/>
      <c r="C19" s="214"/>
      <c r="D19" s="214"/>
      <c r="E19" s="104"/>
    </row>
    <row r="20" spans="1:5" s="105" customFormat="1" ht="31.5" customHeight="1">
      <c r="A20" s="215" t="s">
        <v>90</v>
      </c>
      <c r="B20" s="215"/>
      <c r="C20" s="46"/>
      <c r="D20" s="46" t="s">
        <v>65</v>
      </c>
      <c r="E20" s="104"/>
    </row>
    <row r="21" spans="1:5" s="105" customFormat="1" ht="15" customHeight="1">
      <c r="A21" s="106"/>
      <c r="B21" s="107"/>
      <c r="C21" s="107"/>
      <c r="D21" s="103"/>
      <c r="E21" s="104"/>
    </row>
    <row r="22" spans="1:5" ht="18.75">
      <c r="B22" s="86"/>
      <c r="C22" s="108"/>
      <c r="D22" s="108"/>
      <c r="E22" s="64"/>
    </row>
    <row r="23" spans="1:5">
      <c r="C23" s="108"/>
      <c r="D23" s="108"/>
      <c r="E23" s="64"/>
    </row>
    <row r="24" spans="1:5">
      <c r="E24" s="64"/>
    </row>
    <row r="40" spans="1:23" s="78" customFormat="1">
      <c r="A40" s="64"/>
      <c r="B40" s="64"/>
      <c r="C40" s="88"/>
      <c r="D40" s="88"/>
      <c r="E40" s="88"/>
      <c r="F40" s="64"/>
      <c r="G40" s="109"/>
      <c r="H40" s="64"/>
    </row>
    <row r="41" spans="1:23" ht="60" customHeight="1">
      <c r="G41" s="77"/>
      <c r="I41" s="77"/>
      <c r="N41" s="77"/>
      <c r="O41" s="77"/>
      <c r="P41" s="77"/>
      <c r="Q41" s="77"/>
      <c r="R41" s="77"/>
      <c r="S41" s="77"/>
      <c r="T41" s="77"/>
      <c r="U41" s="77"/>
      <c r="V41" s="77"/>
      <c r="W41" s="77"/>
    </row>
    <row r="50" spans="8:8">
      <c r="H50" s="78"/>
    </row>
    <row r="51" spans="8:8">
      <c r="H51" s="77"/>
    </row>
  </sheetData>
  <mergeCells count="14">
    <mergeCell ref="C19:D19"/>
    <mergeCell ref="A20:B20"/>
    <mergeCell ref="A8:A10"/>
    <mergeCell ref="B8:B10"/>
    <mergeCell ref="C8:C10"/>
    <mergeCell ref="D8:D10"/>
    <mergeCell ref="E8:E10"/>
    <mergeCell ref="A18:B18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19685039370078741" top="0.39370078740157483" bottom="0.19685039370078741" header="0.19685039370078741" footer="0.19685039370078741"/>
  <pageSetup paperSize="9" scale="9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Дов.</vt:lpstr>
      <vt:lpstr>2220</vt:lpstr>
      <vt:lpstr>2240</vt:lpstr>
      <vt:lpstr>'2240'!Заголовки_для_печати</vt:lpstr>
      <vt:lpstr>'2220'!Область_печати</vt:lpstr>
      <vt:lpstr>'2240'!Область_печати</vt:lpstr>
      <vt:lpstr>Дов.!Область_печати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Елена</cp:lastModifiedBy>
  <cp:lastPrinted>2021-06-17T07:42:15Z</cp:lastPrinted>
  <dcterms:created xsi:type="dcterms:W3CDTF">2021-06-15T06:50:23Z</dcterms:created>
  <dcterms:modified xsi:type="dcterms:W3CDTF">2021-06-17T09:42:10Z</dcterms:modified>
</cp:coreProperties>
</file>