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1840" windowHeight="13140" tabRatio="500" activeTab="2"/>
  </bookViews>
  <sheets>
    <sheet name="договор" sheetId="1" r:id="rId1"/>
    <sheet name="наконечники" sheetId="2" r:id="rId2"/>
    <sheet name="пробірки" sheetId="4" r:id="rId3"/>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10" i="4"/>
  <c r="N7"/>
  <c r="N8"/>
  <c r="N9"/>
  <c r="N6"/>
  <c r="M7"/>
  <c r="M8"/>
  <c r="M9"/>
  <c r="M6"/>
  <c r="M10" s="1"/>
  <c r="I7"/>
  <c r="I8"/>
  <c r="I9"/>
  <c r="I6"/>
  <c r="O9" l="1"/>
  <c r="K9"/>
  <c r="O8"/>
  <c r="K8"/>
  <c r="O7"/>
  <c r="K7"/>
  <c r="O6"/>
  <c r="K6"/>
  <c r="M23" i="2"/>
  <c r="N23" s="1"/>
  <c r="L23"/>
  <c r="J23"/>
  <c r="M22"/>
  <c r="N22" s="1"/>
  <c r="L22"/>
  <c r="J22"/>
  <c r="M21"/>
  <c r="N21" s="1"/>
  <c r="L21"/>
  <c r="J21"/>
  <c r="M20"/>
  <c r="N20" s="1"/>
  <c r="L20"/>
  <c r="J20"/>
  <c r="M19"/>
  <c r="N19" s="1"/>
  <c r="L19"/>
  <c r="J19"/>
  <c r="M18"/>
  <c r="N18" s="1"/>
  <c r="L18"/>
  <c r="J18"/>
  <c r="M17"/>
  <c r="N17" s="1"/>
  <c r="L17"/>
  <c r="J17"/>
  <c r="M16"/>
  <c r="N16" s="1"/>
  <c r="L16"/>
  <c r="J16"/>
  <c r="M15"/>
  <c r="N15" s="1"/>
  <c r="L15"/>
  <c r="J15"/>
  <c r="M14"/>
  <c r="N14" s="1"/>
  <c r="L14"/>
  <c r="J14"/>
  <c r="M13"/>
  <c r="N13" s="1"/>
  <c r="L13"/>
  <c r="J13"/>
  <c r="M12"/>
  <c r="N12" s="1"/>
  <c r="L12"/>
  <c r="J12"/>
  <c r="M11"/>
  <c r="N11" s="1"/>
  <c r="L11"/>
  <c r="J11"/>
  <c r="M10"/>
  <c r="N10" s="1"/>
  <c r="L10"/>
  <c r="J10"/>
  <c r="M9"/>
  <c r="N9" s="1"/>
  <c r="L9"/>
  <c r="J9"/>
  <c r="M8"/>
  <c r="N8" s="1"/>
  <c r="L8"/>
  <c r="J8"/>
  <c r="M7"/>
  <c r="N7" s="1"/>
  <c r="L7"/>
  <c r="J7"/>
  <c r="M6"/>
  <c r="N6" s="1"/>
  <c r="L6"/>
  <c r="J6"/>
  <c r="M22" i="1"/>
  <c r="N22" s="1"/>
  <c r="L22"/>
  <c r="J22"/>
  <c r="N10"/>
  <c r="M10"/>
  <c r="L10"/>
  <c r="J10"/>
  <c r="N7"/>
  <c r="M7"/>
  <c r="L7"/>
  <c r="J7"/>
  <c r="M6"/>
  <c r="N6" s="1"/>
  <c r="N23" s="1"/>
  <c r="L6"/>
  <c r="L23" s="1"/>
  <c r="J6"/>
  <c r="J23" s="1"/>
  <c r="I10" i="4" l="1"/>
  <c r="K10"/>
  <c r="L24" i="2"/>
  <c r="N24"/>
  <c r="J24"/>
</calcChain>
</file>

<file path=xl/sharedStrings.xml><?xml version="1.0" encoding="utf-8"?>
<sst xmlns="http://schemas.openxmlformats.org/spreadsheetml/2006/main" count="222" uniqueCount="123">
  <si>
    <t>ІНФОРМАЦІЯ
про необхідні технічні, якісні та кількісні характеристики предмету закупівлі                                                                                                                                                                     медичні матеріали (пластик лабораторний генетика)</t>
  </si>
  <si>
    <t>Найменування ( согласно запроса покупателя)</t>
  </si>
  <si>
    <t>упаковка</t>
  </si>
  <si>
    <t>Міжнародна непатентована назва лікарського засобу/ Назва медичного виробу</t>
  </si>
  <si>
    <t xml:space="preserve">Єдиний закупівельний словник ДК 021:2015  </t>
  </si>
  <si>
    <t xml:space="preserve"> Класифікатор медичних виробів        НК 024:2019</t>
  </si>
  <si>
    <t>Од.</t>
  </si>
  <si>
    <t>Загалом</t>
  </si>
  <si>
    <t>ціна пропозиції 1</t>
  </si>
  <si>
    <t>сумма</t>
  </si>
  <si>
    <t>ціна пропозиції 2</t>
  </si>
  <si>
    <t xml:space="preserve">Середня цена </t>
  </si>
  <si>
    <t>Загальна вартість</t>
  </si>
  <si>
    <t>МЕДИКОТЕХНІЧНІ ВИМОГИ</t>
  </si>
  <si>
    <t>Скельця предметні со шлівом для мікроскопії, з полем для підпісу 26 х 76 мм 1,0 мм (Nuova Aptaca S.R.L.) 72 шт/уп</t>
  </si>
  <si>
    <t>72 шт/пак</t>
  </si>
  <si>
    <t>Предметне скло Sente-Lab 1-1,2 мм., промите та знежирене, з шліфованим
краєм, з матовим полем, 26х76 мм для IVD</t>
  </si>
  <si>
    <r>
      <rPr>
        <sz val="10"/>
        <color rgb="FF000000"/>
        <rFont val="Arial"/>
        <family val="2"/>
        <charset val="204"/>
      </rPr>
      <t>33790000-4</t>
    </r>
    <r>
      <rPr>
        <sz val="10"/>
        <color rgb="FF777777"/>
        <rFont val="Arial"/>
        <family val="2"/>
        <charset val="204"/>
      </rPr>
      <t> - </t>
    </r>
    <r>
      <rPr>
        <sz val="10"/>
        <color rgb="FF000000"/>
        <rFont val="Arial"/>
        <family val="2"/>
        <charset val="204"/>
      </rPr>
      <t>Скляний посуд лабораторного, санітарно-гігієнічного чи фармацевтичного призначення</t>
    </r>
  </si>
  <si>
    <t>57925 - Предметне скло / слайд для мікроскопії ІВД</t>
  </si>
  <si>
    <t>паков</t>
  </si>
  <si>
    <t>Скельця предметні со шлівом для мікроскопії, з полем для підпісу 26 х 76 мм 1,0 мм 72 шт/уп
Скло знежирене, без сторонніх включень, без мусора, є можливе використання без попередньої підготовки</t>
  </si>
  <si>
    <t>Предметне скло SuperFrost 76/26/1.0 мм, края оброблені білі, 72шт/уп. (Menzel-Glasser)</t>
  </si>
  <si>
    <t>Предметне скло Sente-Lab з позитивним зарядом 26х76 мм. з білим полем для запису. для IVD (72 шт/пак)</t>
  </si>
  <si>
    <t>Предметне скло SuperFrost (з позитивним зарядом) 76*26*1.0 мм, края оброблені, поля білі, 72шт/уп. Коробка повинна бути із плаcтику</t>
  </si>
  <si>
    <t xml:space="preserve">Листи фільтрувального паперу
</t>
  </si>
  <si>
    <t xml:space="preserve">Фільтрувальний папір
</t>
  </si>
  <si>
    <t>15994200-4 Фільтрувальний папір   33770000-8 Папір санітарно-гігієнічного призначення </t>
  </si>
  <si>
    <t xml:space="preserve">45522 Папір для збирання / транспортування біологічних рідин </t>
  </si>
  <si>
    <t>шт</t>
  </si>
  <si>
    <t>Листи фільтрувального паперу 520*600 мм, Масса бумаги площадью 1 м.кв. – 75 ± 3 г.
середньої швидкості фільтрації і призначена для проведення общелабораторного робіт.</t>
  </si>
  <si>
    <t>Спеціалізована картка для збору і зберігання крові у пацієнтів для досліджень днк, антитіл і антигенів.</t>
  </si>
  <si>
    <t xml:space="preserve"> 37724 Комплект для ідентифікації чи кількісної оцінки антитіл до дволанцюговодезоксирибонуклеїнової кислоти 
</t>
  </si>
  <si>
    <t>Картка повинна адаптована для робіт з ПЛР, повинна мати пять гнізд , кожен вміщає обєм не менш 75 мкл крові. Наявність маркування IVD, біологічної небезпеки, місце для нотатків, індивідуальну упаковку, індикатор вологості, розміри 120(+/-15) х90(+/-15) мм, повинні мати CE/IVD</t>
  </si>
  <si>
    <t>ІНФОРМАЦІЯ
про необхідні технічні, якісні та кількісні характеристики предмету закупівлі                                                                                                                                                                     медичні матеріали - код ДК 021:2015:38437110-1 Наконечники для піпеток, 38437100-8 Піпетки</t>
  </si>
  <si>
    <t>Наконечники , жовті, 5-200 мкл, 1000 шт/упак сумісні з  дозатором Thermofisher Finnpipette</t>
  </si>
  <si>
    <t>1000шт/пак</t>
  </si>
  <si>
    <t>Наконечники "SENTE-LAB", типу Gilson, 200 мкл, 1000 шт/упак для IVD</t>
  </si>
  <si>
    <t>16822 Наконечник піпетки</t>
  </si>
  <si>
    <t>Наконечники повинні тримати об'ем 5-200 мкл, 
колір - жовтий, 
упаковка не більше 1000 шт.
Сумісні з  дозатором Thermofisher Finnpipette відповідних об'емів</t>
  </si>
  <si>
    <t xml:space="preserve">Наконечники на 300 мкл, 1000 шт/уп, </t>
  </si>
  <si>
    <t>Наконечники "SENTE-LAB", типу Biohit, 300 мкл, 1000 шт/ упак для IVD</t>
  </si>
  <si>
    <t>Наконечники повинні тримати об'ем 2-300 мкл, 
колір - прозорий,  градуйовані кільця;
упаковка не більше 1000 шт.
Сумісні з  дозатором Thermofisher Finnpipette відповідних об'емів</t>
  </si>
  <si>
    <t>Наконечники жовті, 5-200 мкл  в башнях або в штативах (96*10) сумісні з  дозатором Thermofisher Finnpipette</t>
  </si>
  <si>
    <t>96*10</t>
  </si>
  <si>
    <t>Наконечники "SENTE-LAB", типу Gilson, 200 мкл, 96х5 шт/упак для IVD</t>
  </si>
  <si>
    <t>Наконечники повинні тримати об'ем 5-200 мкл, 
колір - жовтий, градуйовані кільця;
упаковка в башнях або в штативах (96*10) .
Сумісні з  дозатором Thermofisher Finnpipette відповідних об'емів</t>
  </si>
  <si>
    <t>Наконечники  0.1-10 мкл, 1000 шт/упак прозорі без фільтра поверхня повного зливу Premium surface, для  ПЦР 100%</t>
  </si>
  <si>
    <t>Наконечник ПП 0,1-10 мкл, універсальний тип,
поверхня повного зливу «premium surface», np
ПЦР, автоклавуються до 121 °C, CE/IVD (1000 шт/пак)</t>
  </si>
  <si>
    <t>Наконечники повинні тримати об'ем 0,1-10 мкл, 
колір - прозорий, 
внутрішня поверхня оброблена premium surface;
упаковка не більше 1000 шт.
Вільні від ДНК, РНК, ДНКаз, РНКаз, пірогенів, без АТФ, ендотоксинів
Сумісні з  дозатором Thermofisher Finnpipette відповідних об'емів</t>
  </si>
  <si>
    <t>Наконечники  10 мкл, прозорі  з фільтром Premium surface для ПЦР сумісні з дозатором Thermofisher Finnpipette 0,2-2 мкл</t>
  </si>
  <si>
    <t xml:space="preserve">Наконечники з фільтром ПП, premium
surface, 0,1-10 мкл, прозорі, ступінь
чистоти np преміум біо, CE/IVD </t>
  </si>
  <si>
    <t>Наконечники повинні тримати об'ем 0,1-10 мкл, 
колір - прозорий, фільтр - поліетилен високої щільності
внутрішня поверхня оброблена premium surface;
упаковка не більше 1000 шт.
довжина: 45,8 mm (+/- 0,2 mm) 
Вільні від ДНК, РНК, ДНКаз, РНКаз, пірогенів, без АТФ, ендотоксинів
Сумісні з  дозатором Thermofisher Finnpipette відповідних об'емів</t>
  </si>
  <si>
    <t>Наконечники  20 мкл, 1000 шт/упак прозорі без фільтра Premium surface, ПЦР сумісні з  дозатором Thermofisher Finnpipette 0,2-2 мкл</t>
  </si>
  <si>
    <t xml:space="preserve">Наконечник ПП «класік» 0,1-20 мкл,
універсальний тип, прозорі, np ПЦР, CE/IVD </t>
  </si>
  <si>
    <t>"Наконечники повинні тримати об'ем 20 мкл, 
колір - прозорий, 
внутрішня поверхня оброблена premium surface;
упаковка не більше 1000 шт.
довжина: 45,8 mm (+/- 0,2 mm)
Вільні від ДНК, РНК, ДНКаз, РНКаз, пірогенів, без АТФ, ендотоксинів
Сумісні з  дозатором Thermofisher Finnpipette відповідних об'емів 0,2-2 мкл</t>
  </si>
  <si>
    <t>Наконечники з фільтром, 1000 мкл, ПП, вільні від ДНКаз, РНКаз, ДНК та пірогенів, поверхня повного зливу «premium surface» 96шт/пак</t>
  </si>
  <si>
    <t>96шт/пак</t>
  </si>
  <si>
    <t>Наконечники з фільтром ПП, premium
surface, 100-1000μl, прозорі, ступінь чистоти np преміум біо, стерильні R, CE/IVD</t>
  </si>
  <si>
    <t>Наконечники повинні тримати об'ем 100-1000 мкл, 
колір - прозорий, фільтр - поліетилен високої щільності
внутрішня поверхня оброблена premium surface;
упаковка не більше 96 шт.
довжина: 81,8 mm (+/- 0,2 mm), градуйовані кільця;
Вільні від ДНК, РНК, ДНКаз, РНКаз, пірогенів, без АТФ, ендотоксинів
Сумісні з  дозатором Thermofisher Finnpipette відповідних об'емів</t>
  </si>
  <si>
    <t>Наконечники з фільтром, 1000 мкл, ПП, вільні від ДНКаз, РНКаз, та пірогенів, 1000шт/пак</t>
  </si>
  <si>
    <t>500шт/пак</t>
  </si>
  <si>
    <t>Наконечники "SENTE-LAB", типу Gilson 1000 мкл, з фільтром, вільні від ДНКази, РНКази, пірогеннів, 500 шт/упак для IVD</t>
  </si>
  <si>
    <t>Наконечники повинні тримати об'ем 100-1000 мкл, 
колір - прозорий, фільтр - поліетилен високої щільності
упаковка не більше 500 шт.
довжина: 11,8 mm (+/- 0,2 mm), 
Вільні від ДНКаз, РНКаз, пірогенів, ендотоксинів
Сумісні з  дозатором Thermofisher Finnpipette відповідних об'емів</t>
  </si>
  <si>
    <t xml:space="preserve">Наконечники типу Gilson, сині, 100-1000 мкл, P500-P1000 типу, 1000 шт/упак </t>
  </si>
  <si>
    <t>Наконечники типу Gilson, сині, 100-1000 мкл, P500-P1000 типу, 1000 шт/упак для IVD</t>
  </si>
  <si>
    <t>Наконечники повинні тримати об'ем 100-1000 мкл, 
колір - голубий, 
упаковка не більше 1000 шт.
довжина: 11,8 mm (+/- 0,2 mm), 
Сумісні з  дозатором Thermofisher Finnpipette відповідних об'емів</t>
  </si>
  <si>
    <t>Наконечник  прозорі, 1000-5000 мкл, вузький 300 шт/уп. для IVD сумісні з  дозатором Thermofisher Finnpipette</t>
  </si>
  <si>
    <t>300 шт/пак</t>
  </si>
  <si>
    <t>Наконечники "SENTE-LAB", типу FINNPIPETTE, 5000 мкл, 300 шт/уп. для
IVD</t>
  </si>
  <si>
    <t>Наконечники повинні тримати об'ем 1000-5.000 мкл, 
колір - прозорий, 
упаковка не більше 300 шт.
довжина: 146,7 mm (+/- 0,2 mm), 
Сумісні з  дозатором Thermofisher Finnpipette відповідних об'емів</t>
  </si>
  <si>
    <t>Наконечник  прозорі, 1000-10 000 мкл, сумісні з  дозатором Thermofisher Finnpipette  100 шт/уп. для IVD</t>
  </si>
  <si>
    <t>100 шт/пак</t>
  </si>
  <si>
    <t>Наконечники "SENTE-LAB", типу GILSON, 10 000 мкл,100 шт/упак для IVD</t>
  </si>
  <si>
    <t>"Наконечники повинні тримати об'ем 1000-10.000 мкл, 
колір - прозорий, 
упаковка не більше 100 шт.
довжина: 146,7 mm (+/- 0,2 mm), 
Сумісні з  дозатором Thermofisher Finnpipette відповідних об'емів"</t>
  </si>
  <si>
    <t>Піпетки Пастера на 1 мл, ПЕ, градуювана - Ø 5x150 мм, 500 шт/упак для IVD, нестерильна</t>
  </si>
  <si>
    <t>Піпетки Пастера Sente-Lab на 1 мл, ПЕ, градуювана, для IVD (500 шт/пак)</t>
  </si>
  <si>
    <t xml:space="preserve">
43375 Піпетка з ручним заповненням
</t>
  </si>
  <si>
    <t>Піпетки Пастера на 1 мл, ПЕ, 
градуювана 0,25-0,50-0,75-1 мл
розміри - Ø 5x150 мм, 500 шт/упак , нестерильна</t>
  </si>
  <si>
    <t>Піпетки Пастера на 3 мл, ПЕ, градуювання  - Ø 7.8x150 мм, 500 шт/упак  НЕСТЕРИЛЬНА</t>
  </si>
  <si>
    <t>500 шт/пак</t>
  </si>
  <si>
    <t>Піпетки Пастера Sente-Lab на 3 мл, ПЕ, градуювання, для IVD (500 шт/пак)</t>
  </si>
  <si>
    <t>Піпетки Пастера на 3 мл, ПЕ, 
градуювана 0,50-1-1,5-2-2,5-3 мл
розміри - Ø 7.8x150 мм, 500 шт/упак , нестерильна</t>
  </si>
  <si>
    <t>Піпетка серологічна стерильна градуйована на 1 мл в індивідуальній упаковці, фільтр ПЕ, не цитотоксична, вільна від людського ДНК і РНК, пірогенів та ПЛР інгібіторів, в блістерній упаковці</t>
  </si>
  <si>
    <t>1шт</t>
  </si>
  <si>
    <t>Серологічна піпетка ПС, 1мл, одноразова, прозорий, кольоровим кодуванням, град., ступінь чистоти np ПЦР, стерильна R</t>
  </si>
  <si>
    <t xml:space="preserve">
Серологічна піпетка ПС, 1мл, з безворсовим фільтром з ПЕ, прозора, з кольоровим кодуванням, жовтий колір, град., ступінь чистоти: вільні від ПЛР інгібіторів, людского ДНК, ДНКази, РНКази, пірогенів, стерильні R, без цитотоксичних та гемолітичних властивостей. </t>
  </si>
  <si>
    <t>Піпетка серологічна стерильна  на 5 мл, градуйована  в індивідуальній упаковці, фільтр ПЕ, не цитотоксична, вільна від людського ДНК і РНК, пірогенів та ПЛР інгібіторів, в блістерній упаковці</t>
  </si>
  <si>
    <t>Серологічна піпетка ПС, 5мл, одноразова, прозорий, блакитне кодування, град., ступінь чистоти np ПЦР стерильна R</t>
  </si>
  <si>
    <t xml:space="preserve">
Серологічна піпетка ПС, 5мл, з безворсовим фільтром з ПЕ, прозора, з кольоровим кодуванням, жовтий колір, град., ступінь чистоти: вільні від ПЛР інгібіторів, людского ДНК, ДНКази, РНКази, пірогенів, стерильні R, без цитотоксичних та гемолітичних властивостей. </t>
  </si>
  <si>
    <t>на пробу</t>
  </si>
  <si>
    <t>Наконечник 10 мл в штативі на дозатори Finnpipette 10 мл</t>
  </si>
  <si>
    <t>15 шт/пак</t>
  </si>
  <si>
    <t>Наконечники "SENTE-LAB", типу GILSON, 10000 мкл, у штативі з кришкою, 15 шт/упак для IVD</t>
  </si>
  <si>
    <t>Штатив повинен мати захисну кришку та механізм від випадкового відкривання, також повинен комплектуватись наконечниками на 10 мл, які сумісні дозаторами фірми Thermofisher Finnpipette. Штатив для наконечників типу Finnpipette на 10 мл на 15 гнізд</t>
  </si>
  <si>
    <t>Наконечник 5 мл в штативі на дозатори Finnpipette 5 мл</t>
  </si>
  <si>
    <t>28 шт/пак</t>
  </si>
  <si>
    <t>Наконечники "SENTE-LAB", типу FINNPIPETTE, 5000 мкл, 28шт. у штативі з кришкою, для IVD</t>
  </si>
  <si>
    <t>Штатив для наконечників типу Finnpipette на 5 мл на 28 гнізд. Штатив повинен мати захисну кришку та механізм від випадкового відкривання, також повинен комплектуватись наконечниками на 5 мл, які сумісні дозаторами фірми Thermofisher Finnpipette</t>
  </si>
  <si>
    <t>Наконечники "SENTE-LAB", 500 мкл, вільні від  ДНК, ДНКази, РНКази, пірогенів, стерильні 500 шт/упак для IVD</t>
  </si>
  <si>
    <r>
      <rPr>
        <sz val="11"/>
        <color rgb="FF000000"/>
        <rFont val="Times New Roman"/>
        <family val="1"/>
        <charset val="204"/>
      </rPr>
      <t xml:space="preserve">Наконечники , 500 мкл, 500 шт/упак для IVD, вільні від ДНК, ДНКази, РНКази, пірогенів, стерильні, висота 70 мм </t>
    </r>
    <r>
      <rPr>
        <u/>
        <sz val="11"/>
        <color rgb="FF000000"/>
        <rFont val="Times New Roman"/>
        <family val="1"/>
        <charset val="204"/>
      </rPr>
      <t>+</t>
    </r>
    <r>
      <rPr>
        <sz val="11"/>
        <color rgb="FF000000"/>
        <rFont val="Times New Roman"/>
        <family val="1"/>
        <charset val="204"/>
      </rPr>
      <t xml:space="preserve"> 1 мм, внутрішній  Ø 8 мм</t>
    </r>
  </si>
  <si>
    <t>38437110-1 Наконечники для піпеток</t>
  </si>
  <si>
    <t xml:space="preserve">НАЦІОНАЛЬНИЙ КЛАСИФІКАТОР УКРАЇНИЄдиний закупівельний словник ДК 021:2015 </t>
  </si>
  <si>
    <t>38437100-8 Піпетки</t>
  </si>
  <si>
    <t>33192500-7 Пробірки</t>
  </si>
  <si>
    <t>Одноразова система для забору венозної крові S-Monovette  1,2 мл літій - гепарин</t>
  </si>
  <si>
    <t>Голка до   вакуумно-аспіраційної системи типу S-Monovette  21Gx1½’’</t>
  </si>
  <si>
    <t>Одноразова система для забору венозної крові S-Monovette  2,7 мл літій - гепарин</t>
  </si>
  <si>
    <t>Система для взяття капілярної крові Microvette 200 мкл з літій-гепарином</t>
  </si>
  <si>
    <t>Кількість</t>
  </si>
  <si>
    <t>50 шт/пак.</t>
  </si>
  <si>
    <t>Голка для S-Monovette 21G x 1 ½, колір продукту – зелена. Голка повинна бути призначена для взяття крові з вени, один кінець голки має бути закритий клапаном безпеки. Стандарт чистоти – стерильна, апірогенна. В індивідуальній упаковці.
-	діаметр голки 21g / 0,8 мм
-	довжина голки 38 мм</t>
  </si>
  <si>
    <t>Пробірка з інтегрованим мікрокапіляром , наповнювач мікропробірки: Літій - гепарин нанесений розпиленням на внутрішню стінку пробірки та капіляра. Внутрішнє дно – кругле, зовнішнє – плоске. Стандарт чистоти: стерильна. Характеристики:
- Об`єм - 200 мкл
- Матеріал пробірки – поліпропілен
- Матеріал кришки - поліетилен високої щільності
- Колір кришки – помаранчевий.  
- Діаметр – 10,8 мм
- Довжина пробірки (з кришкою) – 47,6 мм
- Довжина капіляру - 70 мм</t>
  </si>
  <si>
    <t>шт.</t>
  </si>
  <si>
    <t>ціна пропозиції 3</t>
  </si>
  <si>
    <t>ІНФОРМАЦІЯ
про необхідні технічні, якісні та кількісні характеристики предмету закупівлі                                                                                                                                                                     медичні матеріали - код ДК 021:2015: 33190000-8 Медичне обладнання та вироби медичного призначення різні</t>
  </si>
  <si>
    <t>Код НК</t>
  </si>
  <si>
    <r>
      <t xml:space="preserve">Пробірка з помаранчевою гвинтовою кришкою та гумовою з двох сторін  мембраною, з </t>
    </r>
    <r>
      <rPr>
        <u/>
        <sz val="11"/>
        <color rgb="FF000000"/>
        <rFont val="Times New Roman"/>
        <family val="1"/>
        <charset val="204"/>
      </rPr>
      <t>літій - гепарином</t>
    </r>
    <r>
      <rPr>
        <sz val="11"/>
        <color rgb="FF000000"/>
        <rFont val="Times New Roman"/>
        <family val="1"/>
        <charset val="204"/>
      </rPr>
      <t>, призначена для використання як з оригінальними голками, так і з перехідниками, сумісна з різним лабораторним обладнанням. Має нанесену інформацію про реактиви, об'єм проби, номер партії, термін придатності. Пробірка з паперовою етикеткою.  Рекомендоване центрифугування - 2000 xg,  при температурі 20 0С, 10 хв.
Об`єм: 1,2 мл 
Пробірка повинна підтримувати вакуумно-аспіраційний метод забору крові.
Матеріал пробірки – поліпропілен. 
Матеріал поршня – полістирол.
Матеріал кришки – поліетилен високої щільності.
Розмір: 66*8 мм 
Стандарт чистоти: стерильна.</t>
    </r>
  </si>
  <si>
    <r>
      <t xml:space="preserve">Пробірка з помаранчевою гвинтовою кришкою та гумовою з двох сторін  мембраною, з </t>
    </r>
    <r>
      <rPr>
        <u/>
        <sz val="11"/>
        <color rgb="FF000000"/>
        <rFont val="Times New Roman"/>
        <family val="1"/>
        <charset val="204"/>
      </rPr>
      <t>літій - гепарином</t>
    </r>
    <r>
      <rPr>
        <sz val="11"/>
        <color rgb="FF000000"/>
        <rFont val="Times New Roman"/>
        <family val="1"/>
        <charset val="204"/>
      </rPr>
      <t xml:space="preserve">, призначена для використання як з оригінальними голками, так і з перехідниками, сумісна з різним лабораторним обладнанням. Має нанесену інформацію про реактиви, об'єм проби, номер партії, термін придатності. Пробірка з паперовою етикеткою.  Рекомендоване центрифугування - 2000 xg,  при температурі 20 0С, 10 хв.
Об`єм: 2,7 мл 
Пробірка повинна підтримувати вакуумно-аспіраційний метод забору крові.
Матеріал пробірки – поліпропілен. 
Матеріал поршня – полістирол.
Матеріал кришки – поліетилен високої щільності.
Розмір: 66*11 мм 
Стандарт чистоти: стерильна. </t>
    </r>
  </si>
  <si>
    <t>Од. виміру</t>
  </si>
  <si>
    <t xml:space="preserve"> Класифікатор медичних виробів        ДК 024:2019</t>
  </si>
  <si>
    <t>47589 Пробірка вакуумна для відбору зразків крові IVD, з літія гепарином</t>
  </si>
  <si>
    <t>35209 Голка для взяття крові, стандартна</t>
  </si>
  <si>
    <t>57902 Пробірка для збору зразків крові не вакуумна ІВД, з літія гепарином</t>
  </si>
</sst>
</file>

<file path=xl/styles.xml><?xml version="1.0" encoding="utf-8"?>
<styleSheet xmlns="http://schemas.openxmlformats.org/spreadsheetml/2006/main">
  <numFmts count="1">
    <numFmt numFmtId="164" formatCode="#,##0.00_ ;[Red]\-#,##0.00,"/>
  </numFmts>
  <fonts count="15">
    <font>
      <sz val="11"/>
      <color rgb="FF000000"/>
      <name val="Calibri"/>
      <charset val="1"/>
    </font>
    <font>
      <sz val="10"/>
      <color rgb="FF000000"/>
      <name val="Arial"/>
      <family val="2"/>
      <charset val="204"/>
    </font>
    <font>
      <sz val="11"/>
      <color rgb="FF000000"/>
      <name val="Times New Roman"/>
      <family val="1"/>
      <charset val="204"/>
    </font>
    <font>
      <b/>
      <sz val="11"/>
      <color rgb="FF000000"/>
      <name val="Times New Roman"/>
      <family val="1"/>
      <charset val="204"/>
    </font>
    <font>
      <b/>
      <sz val="12"/>
      <name val="Times New Roman"/>
      <family val="1"/>
      <charset val="204"/>
    </font>
    <font>
      <sz val="14"/>
      <color rgb="FF000000"/>
      <name val="Calibri"/>
      <charset val="1"/>
    </font>
    <font>
      <sz val="10"/>
      <color rgb="FF777777"/>
      <name val="Arial"/>
      <family val="2"/>
      <charset val="204"/>
    </font>
    <font>
      <sz val="11"/>
      <color rgb="FF000000"/>
      <name val="Calibri"/>
    </font>
    <font>
      <u/>
      <sz val="11"/>
      <color rgb="FF000000"/>
      <name val="Times New Roman"/>
      <family val="1"/>
      <charset val="204"/>
    </font>
    <font>
      <sz val="12"/>
      <color rgb="FF000000"/>
      <name val="Times New Roman"/>
      <family val="1"/>
      <charset val="204"/>
    </font>
    <font>
      <sz val="11"/>
      <color theme="1"/>
      <name val="Times New Roman"/>
      <family val="1"/>
      <charset val="204"/>
    </font>
    <font>
      <b/>
      <sz val="11"/>
      <color theme="1"/>
      <name val="Times New Roman"/>
      <family val="1"/>
      <charset val="204"/>
    </font>
    <font>
      <b/>
      <sz val="12"/>
      <color rgb="FF000000"/>
      <name val="Times New Roman"/>
      <family val="1"/>
      <charset val="204"/>
    </font>
    <font>
      <sz val="12"/>
      <color rgb="FF000000"/>
      <name val="Calibri"/>
      <family val="2"/>
      <charset val="204"/>
    </font>
    <font>
      <b/>
      <sz val="12"/>
      <color theme="1"/>
      <name val="Times New Roman"/>
      <family val="1"/>
      <charset val="204"/>
    </font>
  </fonts>
  <fills count="6">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theme="0"/>
        <bgColor rgb="FFFFFF00"/>
      </patternFill>
    </fill>
    <fill>
      <patternFill patternType="solid">
        <fgColor theme="0"/>
        <bgColor rgb="FFFFFFCC"/>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hair">
        <color auto="1"/>
      </left>
      <right style="hair">
        <color auto="1"/>
      </right>
      <top style="hair">
        <color auto="1"/>
      </top>
      <bottom/>
      <diagonal/>
    </border>
  </borders>
  <cellStyleXfs count="2">
    <xf numFmtId="0" fontId="0" fillId="0" borderId="0"/>
    <xf numFmtId="0" fontId="1" fillId="0" borderId="0"/>
  </cellStyleXfs>
  <cellXfs count="85">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0" xfId="0" applyFont="1"/>
    <xf numFmtId="0" fontId="2" fillId="0" borderId="0" xfId="0" applyFont="1" applyAlignment="1">
      <alignment horizontal="center" vertical="center"/>
    </xf>
    <xf numFmtId="0" fontId="3" fillId="0" borderId="2" xfId="0" applyFont="1" applyBorder="1" applyAlignment="1">
      <alignment horizontal="center" vertical="center" wrapText="1"/>
    </xf>
    <xf numFmtId="2" fontId="4" fillId="2" borderId="2" xfId="1" applyNumberFormat="1" applyFont="1" applyFill="1" applyBorder="1" applyAlignment="1">
      <alignment horizontal="center" vertical="center" wrapText="1"/>
    </xf>
    <xf numFmtId="0" fontId="5" fillId="0" borderId="0" xfId="0" applyFont="1"/>
    <xf numFmtId="0" fontId="2" fillId="0" borderId="0"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1" fillId="0" borderId="2" xfId="0" applyFont="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4" fontId="2" fillId="0" borderId="2"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2" xfId="0" applyNumberFormat="1" applyFont="1" applyBorder="1" applyAlignment="1">
      <alignment vertical="center" wrapText="1"/>
    </xf>
    <xf numFmtId="0" fontId="5" fillId="2" borderId="0" xfId="0" applyFont="1" applyFill="1" applyBorder="1" applyAlignment="1">
      <alignment vertical="center"/>
    </xf>
    <xf numFmtId="0" fontId="2" fillId="0" borderId="3" xfId="0" applyFont="1" applyBorder="1" applyAlignment="1">
      <alignment horizontal="center" vertical="center"/>
    </xf>
    <xf numFmtId="164" fontId="2" fillId="0" borderId="2" xfId="0" applyNumberFormat="1" applyFont="1" applyBorder="1" applyAlignment="1">
      <alignment vertical="center"/>
    </xf>
    <xf numFmtId="0" fontId="2" fillId="0" borderId="2" xfId="0" applyFont="1" applyBorder="1" applyAlignment="1">
      <alignment vertical="center"/>
    </xf>
    <xf numFmtId="4" fontId="2" fillId="0" borderId="2" xfId="0" applyNumberFormat="1"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2" xfId="0" applyFont="1" applyBorder="1" applyAlignment="1">
      <alignment horizontal="left" vertical="center"/>
    </xf>
    <xf numFmtId="0" fontId="5" fillId="2" borderId="0" xfId="0" applyFont="1" applyFill="1" applyBorder="1"/>
    <xf numFmtId="0" fontId="5" fillId="2" borderId="0" xfId="0" applyFont="1" applyFill="1" applyBorder="1" applyAlignment="1">
      <alignment vertical="center" wrapText="1"/>
    </xf>
    <xf numFmtId="4" fontId="2" fillId="0" borderId="0" xfId="0" applyNumberFormat="1" applyFont="1" applyAlignment="1">
      <alignment vertical="center"/>
    </xf>
    <xf numFmtId="164" fontId="2" fillId="0" borderId="0" xfId="0" applyNumberFormat="1" applyFont="1" applyAlignment="1">
      <alignment vertical="center"/>
    </xf>
    <xf numFmtId="0" fontId="9" fillId="0" borderId="0" xfId="0" applyFont="1"/>
    <xf numFmtId="0" fontId="2" fillId="4" borderId="2" xfId="0" applyFont="1" applyFill="1" applyBorder="1" applyAlignment="1">
      <alignment vertical="center"/>
    </xf>
    <xf numFmtId="0" fontId="2" fillId="4" borderId="2" xfId="0" applyFont="1" applyFill="1" applyBorder="1" applyAlignment="1">
      <alignment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4"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vertical="center" wrapText="1"/>
    </xf>
    <xf numFmtId="0" fontId="5" fillId="3" borderId="0" xfId="0" applyFont="1" applyFill="1"/>
    <xf numFmtId="0" fontId="0" fillId="3" borderId="0" xfId="0" applyFill="1"/>
    <xf numFmtId="0" fontId="5" fillId="5" borderId="0" xfId="0" applyFont="1" applyFill="1" applyBorder="1"/>
    <xf numFmtId="0" fontId="7" fillId="4" borderId="5" xfId="0" applyFont="1" applyFill="1" applyBorder="1" applyAlignment="1">
      <alignment vertical="center" wrapText="1"/>
    </xf>
    <xf numFmtId="0" fontId="2" fillId="4" borderId="5" xfId="0" applyFont="1" applyFill="1" applyBorder="1" applyAlignment="1">
      <alignment vertical="center" wrapText="1"/>
    </xf>
    <xf numFmtId="0" fontId="2" fillId="4" borderId="6" xfId="0" applyFont="1" applyFill="1" applyBorder="1" applyAlignment="1">
      <alignment horizontal="center" vertical="center" wrapText="1"/>
    </xf>
    <xf numFmtId="0" fontId="2" fillId="4" borderId="6" xfId="0" applyFont="1" applyFill="1" applyBorder="1" applyAlignment="1">
      <alignment horizontal="center" vertical="center"/>
    </xf>
    <xf numFmtId="4" fontId="2" fillId="4" borderId="6" xfId="0" applyNumberFormat="1" applyFont="1" applyFill="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4" borderId="6" xfId="0" applyNumberFormat="1" applyFont="1" applyFill="1" applyBorder="1" applyAlignment="1">
      <alignment vertical="center" wrapText="1"/>
    </xf>
    <xf numFmtId="0" fontId="0" fillId="4" borderId="6" xfId="0" applyFont="1" applyFill="1" applyBorder="1" applyAlignment="1">
      <alignment wrapText="1"/>
    </xf>
    <xf numFmtId="0" fontId="0" fillId="4" borderId="2" xfId="0" applyFont="1" applyFill="1" applyBorder="1" applyAlignment="1">
      <alignment wrapText="1"/>
    </xf>
    <xf numFmtId="0" fontId="10" fillId="0" borderId="0" xfId="0" applyFont="1" applyAlignment="1">
      <alignment vertical="center" wrapText="1"/>
    </xf>
    <xf numFmtId="0" fontId="10" fillId="0" borderId="0" xfId="0" applyFont="1"/>
    <xf numFmtId="0" fontId="11" fillId="0" borderId="0" xfId="0" applyFont="1" applyAlignment="1">
      <alignment horizontal="center" vertical="center" wrapText="1"/>
    </xf>
    <xf numFmtId="0" fontId="0" fillId="0" borderId="0" xfId="0" applyAlignment="1">
      <alignment vertical="center"/>
    </xf>
    <xf numFmtId="0" fontId="0" fillId="0" borderId="0" xfId="0" applyAlignment="1">
      <alignment wrapText="1"/>
    </xf>
    <xf numFmtId="0" fontId="9" fillId="0" borderId="2" xfId="0" applyFont="1" applyBorder="1" applyAlignment="1">
      <alignment horizontal="center" vertical="center"/>
    </xf>
    <xf numFmtId="0" fontId="12" fillId="0" borderId="2" xfId="0" applyFont="1" applyBorder="1" applyAlignment="1">
      <alignment horizontal="center" vertical="center" wrapText="1"/>
    </xf>
    <xf numFmtId="0" fontId="13" fillId="0" borderId="0" xfId="0" applyFont="1"/>
    <xf numFmtId="0" fontId="9" fillId="0" borderId="2" xfId="0" applyFont="1" applyBorder="1" applyAlignment="1">
      <alignment vertical="center" wrapText="1"/>
    </xf>
    <xf numFmtId="0" fontId="9" fillId="0" borderId="2" xfId="0" applyFont="1" applyBorder="1" applyAlignment="1">
      <alignment horizontal="center" vertical="center" wrapText="1"/>
    </xf>
    <xf numFmtId="4" fontId="9" fillId="0" borderId="2"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64" fontId="9" fillId="0" borderId="2" xfId="0" applyNumberFormat="1" applyFont="1" applyBorder="1" applyAlignment="1">
      <alignment vertical="center" wrapText="1"/>
    </xf>
    <xf numFmtId="0" fontId="9" fillId="0" borderId="2" xfId="0" applyFont="1" applyBorder="1" applyAlignment="1">
      <alignment wrapText="1"/>
    </xf>
    <xf numFmtId="0" fontId="9" fillId="0" borderId="2" xfId="0" applyFont="1" applyBorder="1" applyAlignment="1">
      <alignment horizontal="left" vertical="center" wrapText="1"/>
    </xf>
    <xf numFmtId="0" fontId="13" fillId="0" borderId="0" xfId="0" applyFont="1" applyAlignment="1">
      <alignment wrapText="1"/>
    </xf>
    <xf numFmtId="4" fontId="13" fillId="0" borderId="0" xfId="0" applyNumberFormat="1" applyFont="1"/>
    <xf numFmtId="164" fontId="13" fillId="0" borderId="0" xfId="0" applyNumberFormat="1" applyFont="1"/>
    <xf numFmtId="0" fontId="9" fillId="0" borderId="0" xfId="0" applyFont="1" applyAlignment="1">
      <alignmen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justify" vertical="center"/>
    </xf>
    <xf numFmtId="0" fontId="9" fillId="0" borderId="0" xfId="0" applyFont="1" applyAlignment="1">
      <alignment horizontal="left" vertical="center" wrapText="1"/>
    </xf>
    <xf numFmtId="0" fontId="9" fillId="0" borderId="0" xfId="0" applyFont="1" applyAlignment="1">
      <alignment horizontal="left"/>
    </xf>
    <xf numFmtId="0" fontId="9" fillId="0" borderId="0" xfId="0" applyFont="1" applyBorder="1" applyAlignment="1">
      <alignment horizontal="left" vertical="top" wrapText="1"/>
    </xf>
    <xf numFmtId="0" fontId="9" fillId="0" borderId="0" xfId="0" applyFont="1" applyBorder="1" applyAlignment="1">
      <alignment horizontal="left" vertical="center" wrapText="1"/>
    </xf>
    <xf numFmtId="0" fontId="9" fillId="0" borderId="2" xfId="0" applyFont="1" applyBorder="1" applyAlignment="1">
      <alignment vertical="center"/>
    </xf>
    <xf numFmtId="0" fontId="13" fillId="0" borderId="0" xfId="0" applyFont="1" applyAlignment="1">
      <alignment vertical="center"/>
    </xf>
    <xf numFmtId="0" fontId="2" fillId="0" borderId="2" xfId="0" applyFont="1" applyBorder="1" applyAlignment="1">
      <alignment horizontal="justify" vertical="center" wrapText="1"/>
    </xf>
    <xf numFmtId="0" fontId="12" fillId="0" borderId="2" xfId="0" applyFont="1" applyBorder="1" applyAlignment="1">
      <alignment vertical="center"/>
    </xf>
    <xf numFmtId="0" fontId="3" fillId="0" borderId="1" xfId="0" applyFont="1" applyBorder="1" applyAlignment="1">
      <alignment horizontal="center" vertical="center" wrapText="1"/>
    </xf>
    <xf numFmtId="0" fontId="9" fillId="0" borderId="0" xfId="0" applyFont="1" applyBorder="1" applyAlignment="1">
      <alignment horizontal="left" vertical="center" wrapText="1"/>
    </xf>
    <xf numFmtId="0" fontId="14" fillId="0" borderId="0" xfId="0" applyFont="1" applyAlignment="1">
      <alignment horizontal="center" vertical="center" wrapText="1"/>
    </xf>
    <xf numFmtId="0" fontId="9" fillId="0" borderId="0" xfId="0" applyFont="1" applyBorder="1" applyAlignment="1">
      <alignment horizontal="left" vertical="top" wrapText="1"/>
    </xf>
  </cellXfs>
  <cellStyles count="2">
    <cellStyle name="Обычный" xfId="0" builtinId="0"/>
    <cellStyle name="Пояснение"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77777"/>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161925</xdr:colOff>
      <xdr:row>9</xdr:row>
      <xdr:rowOff>0</xdr:rowOff>
    </xdr:to>
    <xdr:sp macro="" textlink="">
      <xdr:nvSpPr>
        <xdr:cNvPr id="2050" name="shapetype_202" hidden="1">
          <a:extLst>
            <a:ext uri="{FF2B5EF4-FFF2-40B4-BE49-F238E27FC236}">
              <a16:creationId xmlns="" xmlns:a16="http://schemas.microsoft.com/office/drawing/2014/main" id="{00000000-0008-0000-03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45"/>
  <sheetViews>
    <sheetView zoomScale="85" zoomScaleNormal="85" workbookViewId="0">
      <pane ySplit="5" topLeftCell="A6" activePane="bottomLeft" state="frozen"/>
      <selection pane="bottomLeft" activeCell="I12" sqref="I12"/>
    </sheetView>
  </sheetViews>
  <sheetFormatPr defaultRowHeight="15"/>
  <cols>
    <col min="1" max="1" width="3.5703125" style="1"/>
    <col min="2" max="2" width="40.85546875" style="1"/>
    <col min="3" max="3" width="11.7109375" style="1"/>
    <col min="4" max="4" width="33.5703125" style="1"/>
    <col min="5" max="5" width="33.5703125" style="2"/>
    <col min="6" max="6" width="22.7109375" style="1"/>
    <col min="7" max="7" width="9" style="1"/>
    <col min="8" max="8" width="11.28515625" style="1"/>
    <col min="9" max="9" width="13.7109375" style="1"/>
    <col min="10" max="11" width="13.42578125" style="1"/>
    <col min="12" max="12" width="13.28515625" style="1"/>
    <col min="13" max="13" width="12.42578125" style="1"/>
    <col min="14" max="14" width="14.42578125" style="1"/>
    <col min="15" max="15" width="39.7109375" style="1"/>
    <col min="16" max="1025" width="8.5703125"/>
  </cols>
  <sheetData>
    <row r="1" spans="1:38" s="3" customFormat="1" ht="15" customHeight="1">
      <c r="A1" s="2"/>
      <c r="B1" s="2"/>
      <c r="C1" s="81" t="s">
        <v>0</v>
      </c>
      <c r="D1" s="81"/>
      <c r="E1" s="81"/>
      <c r="F1" s="81"/>
      <c r="G1" s="81"/>
      <c r="H1" s="81"/>
      <c r="I1" s="81"/>
      <c r="J1" s="81"/>
      <c r="K1" s="2"/>
      <c r="L1" s="2"/>
    </row>
    <row r="2" spans="1:38" s="3" customFormat="1">
      <c r="A2" s="2"/>
      <c r="B2" s="2"/>
      <c r="C2" s="81"/>
      <c r="D2" s="81"/>
      <c r="E2" s="81"/>
      <c r="F2" s="81"/>
      <c r="G2" s="81"/>
      <c r="H2" s="81"/>
      <c r="I2" s="81"/>
      <c r="J2" s="81"/>
      <c r="K2" s="2"/>
      <c r="L2" s="2"/>
    </row>
    <row r="3" spans="1:38">
      <c r="A3" s="2"/>
      <c r="B3" s="2"/>
      <c r="C3" s="81"/>
      <c r="D3" s="81"/>
      <c r="E3" s="81"/>
      <c r="F3" s="81"/>
      <c r="G3" s="81"/>
      <c r="H3" s="81"/>
      <c r="I3" s="81"/>
      <c r="J3" s="81"/>
      <c r="K3" s="2"/>
      <c r="L3" s="2"/>
    </row>
    <row r="5" spans="1:38" ht="42.75">
      <c r="A5" s="4"/>
      <c r="B5" s="5" t="s">
        <v>1</v>
      </c>
      <c r="C5" s="5" t="s">
        <v>2</v>
      </c>
      <c r="D5" s="5" t="s">
        <v>3</v>
      </c>
      <c r="E5" s="6" t="s">
        <v>4</v>
      </c>
      <c r="F5" s="5" t="s">
        <v>5</v>
      </c>
      <c r="G5" s="5" t="s">
        <v>6</v>
      </c>
      <c r="H5" s="5" t="s">
        <v>7</v>
      </c>
      <c r="I5" s="5" t="s">
        <v>8</v>
      </c>
      <c r="J5" s="5" t="s">
        <v>9</v>
      </c>
      <c r="K5" s="5" t="s">
        <v>10</v>
      </c>
      <c r="L5" s="5" t="s">
        <v>9</v>
      </c>
      <c r="M5" s="5" t="s">
        <v>11</v>
      </c>
      <c r="N5" s="5" t="s">
        <v>12</v>
      </c>
      <c r="O5" s="5" t="s">
        <v>13</v>
      </c>
      <c r="P5" s="7"/>
      <c r="Q5" s="7"/>
      <c r="R5" s="7"/>
      <c r="S5" s="7"/>
      <c r="T5" s="7"/>
      <c r="U5" s="7"/>
      <c r="V5" s="7"/>
      <c r="W5" s="7"/>
      <c r="X5" s="7"/>
      <c r="Y5" s="7"/>
      <c r="Z5" s="7"/>
      <c r="AA5" s="7"/>
      <c r="AB5" s="7"/>
      <c r="AC5" s="7"/>
      <c r="AD5" s="7"/>
      <c r="AE5" s="7"/>
      <c r="AF5" s="7"/>
      <c r="AG5" s="7"/>
      <c r="AH5" s="7"/>
      <c r="AI5" s="7"/>
      <c r="AJ5" s="7"/>
      <c r="AK5" s="7"/>
      <c r="AL5" s="7"/>
    </row>
    <row r="6" spans="1:38" ht="90">
      <c r="A6" s="8">
        <v>24</v>
      </c>
      <c r="B6" s="9" t="s">
        <v>14</v>
      </c>
      <c r="C6" s="10" t="s">
        <v>15</v>
      </c>
      <c r="D6" s="10" t="s">
        <v>16</v>
      </c>
      <c r="E6" s="11" t="s">
        <v>17</v>
      </c>
      <c r="F6" s="10" t="s">
        <v>18</v>
      </c>
      <c r="G6" s="12" t="s">
        <v>19</v>
      </c>
      <c r="H6" s="13">
        <v>120</v>
      </c>
      <c r="I6" s="14">
        <v>150</v>
      </c>
      <c r="J6" s="14">
        <f>H6*I6</f>
        <v>18000</v>
      </c>
      <c r="K6" s="15">
        <v>150</v>
      </c>
      <c r="L6" s="16">
        <f>H6*K6</f>
        <v>18000</v>
      </c>
      <c r="M6" s="16">
        <f>(I6+K6)/2</f>
        <v>150</v>
      </c>
      <c r="N6" s="16">
        <f>H6*M6</f>
        <v>18000</v>
      </c>
      <c r="O6" s="10" t="s">
        <v>20</v>
      </c>
      <c r="P6" s="17"/>
      <c r="Q6" s="17"/>
      <c r="R6" s="17"/>
      <c r="S6" s="17"/>
      <c r="T6" s="17"/>
      <c r="U6" s="17"/>
      <c r="V6" s="17"/>
      <c r="W6" s="17"/>
      <c r="X6" s="17"/>
      <c r="Y6" s="17"/>
      <c r="Z6" s="17"/>
      <c r="AA6" s="17"/>
      <c r="AB6" s="17"/>
      <c r="AC6" s="17"/>
      <c r="AD6" s="17"/>
      <c r="AE6" s="17"/>
      <c r="AF6" s="17"/>
      <c r="AG6" s="17"/>
      <c r="AH6" s="17"/>
      <c r="AI6" s="17"/>
      <c r="AJ6" s="17"/>
      <c r="AK6" s="17"/>
      <c r="AL6" s="17"/>
    </row>
    <row r="7" spans="1:38" ht="60">
      <c r="A7" s="18">
        <v>25</v>
      </c>
      <c r="B7" s="10" t="s">
        <v>21</v>
      </c>
      <c r="C7" s="10" t="s">
        <v>15</v>
      </c>
      <c r="D7" s="10" t="s">
        <v>22</v>
      </c>
      <c r="E7" s="11" t="s">
        <v>17</v>
      </c>
      <c r="F7" s="10" t="s">
        <v>18</v>
      </c>
      <c r="G7" s="12" t="s">
        <v>19</v>
      </c>
      <c r="H7" s="13">
        <v>8</v>
      </c>
      <c r="I7" s="14">
        <v>550</v>
      </c>
      <c r="J7" s="14">
        <f>H7*I7</f>
        <v>4400</v>
      </c>
      <c r="K7" s="15">
        <v>560</v>
      </c>
      <c r="L7" s="16">
        <f>H7*K7</f>
        <v>4480</v>
      </c>
      <c r="M7" s="16">
        <f>(I7+K7)/2</f>
        <v>555</v>
      </c>
      <c r="N7" s="16">
        <f>H7*M7</f>
        <v>4440</v>
      </c>
      <c r="O7" s="10" t="s">
        <v>23</v>
      </c>
      <c r="P7" s="7"/>
      <c r="Q7" s="7"/>
      <c r="R7" s="7"/>
      <c r="S7" s="7"/>
      <c r="T7" s="7"/>
      <c r="U7" s="7"/>
      <c r="V7" s="7"/>
      <c r="W7" s="7"/>
      <c r="X7" s="7"/>
      <c r="Y7" s="7"/>
      <c r="Z7" s="7"/>
      <c r="AA7" s="7"/>
      <c r="AB7" s="7"/>
      <c r="AC7" s="7"/>
      <c r="AD7" s="7"/>
      <c r="AE7" s="7"/>
      <c r="AF7" s="7"/>
      <c r="AG7" s="7"/>
      <c r="AH7" s="7"/>
      <c r="AI7" s="7"/>
      <c r="AJ7" s="7"/>
      <c r="AK7" s="7"/>
      <c r="AL7" s="7"/>
    </row>
    <row r="10" spans="1:38" ht="90">
      <c r="A10" s="18">
        <v>29</v>
      </c>
      <c r="B10" s="10" t="s">
        <v>24</v>
      </c>
      <c r="C10" s="10"/>
      <c r="D10" s="10" t="s">
        <v>25</v>
      </c>
      <c r="E10" s="10" t="s">
        <v>26</v>
      </c>
      <c r="F10" s="10" t="s">
        <v>27</v>
      </c>
      <c r="G10" s="13" t="s">
        <v>28</v>
      </c>
      <c r="H10" s="13">
        <v>500</v>
      </c>
      <c r="I10" s="14">
        <v>55</v>
      </c>
      <c r="J10" s="14">
        <f>H10*I10</f>
        <v>27500</v>
      </c>
      <c r="K10" s="15">
        <v>55</v>
      </c>
      <c r="L10" s="16">
        <f>H10*K10</f>
        <v>27500</v>
      </c>
      <c r="M10" s="16">
        <f>(I10+K10)/2</f>
        <v>55</v>
      </c>
      <c r="N10" s="19">
        <f>H10*M10</f>
        <v>27500</v>
      </c>
      <c r="O10" s="10" t="s">
        <v>29</v>
      </c>
      <c r="P10" s="7"/>
      <c r="Q10" s="7"/>
      <c r="R10" s="7"/>
      <c r="S10" s="7"/>
      <c r="T10" s="7"/>
      <c r="U10" s="7"/>
      <c r="V10" s="7"/>
      <c r="W10" s="7"/>
      <c r="X10" s="7"/>
      <c r="Y10" s="7"/>
      <c r="Z10" s="7"/>
      <c r="AA10" s="7"/>
      <c r="AB10" s="7"/>
      <c r="AC10" s="7"/>
      <c r="AD10" s="7"/>
      <c r="AE10" s="7"/>
      <c r="AF10" s="7"/>
      <c r="AG10" s="7"/>
      <c r="AH10" s="7"/>
      <c r="AI10" s="7"/>
      <c r="AJ10" s="7"/>
      <c r="AK10" s="7"/>
      <c r="AL10" s="7"/>
    </row>
    <row r="22" spans="1:38" ht="120">
      <c r="A22" s="13">
        <v>48</v>
      </c>
      <c r="B22" s="10" t="s">
        <v>30</v>
      </c>
      <c r="C22" s="20"/>
      <c r="D22" s="10" t="s">
        <v>30</v>
      </c>
      <c r="E22" s="10" t="s">
        <v>26</v>
      </c>
      <c r="F22" s="10" t="s">
        <v>31</v>
      </c>
      <c r="G22" s="13" t="s">
        <v>28</v>
      </c>
      <c r="H22" s="13">
        <v>50</v>
      </c>
      <c r="I22" s="21">
        <v>30</v>
      </c>
      <c r="J22" s="14">
        <f>H22*I22</f>
        <v>1500</v>
      </c>
      <c r="K22" s="21">
        <v>35</v>
      </c>
      <c r="L22" s="16">
        <f>H22*K22</f>
        <v>1750</v>
      </c>
      <c r="M22" s="16">
        <f>(I22+K22)/2</f>
        <v>32.5</v>
      </c>
      <c r="N22" s="16">
        <f>H22*M22</f>
        <v>1625</v>
      </c>
      <c r="O22" s="10" t="s">
        <v>32</v>
      </c>
      <c r="P22" s="7"/>
      <c r="Q22" s="7"/>
      <c r="R22" s="7"/>
      <c r="S22" s="7"/>
      <c r="T22" s="7"/>
      <c r="U22" s="7"/>
      <c r="V22" s="7"/>
      <c r="W22" s="7"/>
      <c r="X22" s="7"/>
      <c r="Y22" s="7"/>
      <c r="Z22" s="7"/>
      <c r="AA22" s="7"/>
      <c r="AB22" s="7"/>
      <c r="AC22" s="7"/>
      <c r="AD22" s="7"/>
      <c r="AE22" s="7"/>
      <c r="AF22" s="7"/>
      <c r="AG22" s="7"/>
      <c r="AH22" s="7"/>
      <c r="AI22" s="7"/>
      <c r="AJ22" s="7"/>
      <c r="AK22" s="7"/>
      <c r="AL22" s="7"/>
    </row>
    <row r="23" spans="1:38" ht="18.75">
      <c r="A23" s="18"/>
      <c r="B23" s="9"/>
      <c r="C23" s="20"/>
      <c r="D23" s="10"/>
      <c r="E23" s="10"/>
      <c r="F23" s="10"/>
      <c r="G23" s="12"/>
      <c r="H23" s="13"/>
      <c r="I23" s="14"/>
      <c r="J23" s="14">
        <f>SUM(J6:J22)</f>
        <v>51400</v>
      </c>
      <c r="K23" s="15"/>
      <c r="L23" s="16">
        <f>SUM(L6:L22)</f>
        <v>51730</v>
      </c>
      <c r="M23" s="16"/>
      <c r="N23" s="16">
        <f>SUM(N6:N22)</f>
        <v>51565</v>
      </c>
      <c r="O23" s="10"/>
      <c r="P23" s="7"/>
      <c r="Q23" s="7"/>
      <c r="R23" s="7"/>
      <c r="S23" s="7"/>
      <c r="T23" s="7"/>
      <c r="U23" s="7"/>
      <c r="V23" s="7"/>
      <c r="W23" s="7"/>
      <c r="X23" s="7"/>
      <c r="Y23" s="7"/>
      <c r="Z23" s="7"/>
      <c r="AA23" s="7"/>
      <c r="AB23" s="7"/>
      <c r="AC23" s="7"/>
      <c r="AD23" s="7"/>
      <c r="AE23" s="7"/>
      <c r="AF23" s="7"/>
      <c r="AG23" s="7"/>
      <c r="AH23" s="7"/>
      <c r="AI23" s="7"/>
      <c r="AJ23" s="7"/>
      <c r="AK23" s="7"/>
      <c r="AL23" s="7"/>
    </row>
    <row r="24" spans="1:38" ht="18.75">
      <c r="A24" s="8"/>
      <c r="B24" s="9"/>
      <c r="C24" s="20"/>
      <c r="D24" s="9"/>
      <c r="E24" s="9"/>
      <c r="F24" s="9"/>
      <c r="G24" s="12"/>
      <c r="H24" s="13"/>
      <c r="I24" s="14"/>
      <c r="J24" s="14"/>
      <c r="K24" s="15"/>
      <c r="L24" s="16"/>
      <c r="M24" s="16"/>
      <c r="N24" s="16"/>
      <c r="O24" s="9"/>
      <c r="P24" s="7"/>
      <c r="Q24" s="7"/>
      <c r="R24" s="7"/>
      <c r="S24" s="7"/>
      <c r="T24" s="7"/>
      <c r="U24" s="7"/>
      <c r="V24" s="7"/>
      <c r="W24" s="7"/>
      <c r="X24" s="7"/>
      <c r="Y24" s="7"/>
      <c r="Z24" s="7"/>
      <c r="AA24" s="7"/>
      <c r="AB24" s="7"/>
      <c r="AC24" s="7"/>
      <c r="AD24" s="7"/>
      <c r="AE24" s="7"/>
      <c r="AF24" s="7"/>
      <c r="AG24" s="7"/>
      <c r="AH24" s="7"/>
      <c r="AI24" s="7"/>
      <c r="AJ24" s="7"/>
      <c r="AK24" s="7"/>
      <c r="AL24" s="7"/>
    </row>
    <row r="25" spans="1:38" ht="18.75">
      <c r="A25" s="22"/>
      <c r="B25" s="23"/>
      <c r="C25" s="20"/>
      <c r="D25" s="23"/>
      <c r="E25" s="23"/>
      <c r="F25" s="9"/>
      <c r="G25" s="12"/>
      <c r="H25" s="24"/>
      <c r="I25" s="14"/>
      <c r="J25" s="25"/>
      <c r="K25" s="15"/>
      <c r="L25" s="16"/>
      <c r="M25" s="16"/>
      <c r="N25" s="16"/>
      <c r="O25" s="23"/>
      <c r="P25" s="7"/>
      <c r="Q25" s="7"/>
      <c r="R25" s="7"/>
      <c r="S25" s="7"/>
      <c r="T25" s="7"/>
      <c r="U25" s="7"/>
      <c r="V25" s="7"/>
      <c r="W25" s="7"/>
      <c r="X25" s="7"/>
      <c r="Y25" s="7"/>
      <c r="Z25" s="7"/>
      <c r="AA25" s="7"/>
      <c r="AB25" s="7"/>
      <c r="AC25" s="7"/>
      <c r="AD25" s="7"/>
      <c r="AE25" s="7"/>
      <c r="AF25" s="7"/>
      <c r="AG25" s="7"/>
      <c r="AH25" s="7"/>
      <c r="AI25" s="7"/>
      <c r="AJ25" s="7"/>
      <c r="AK25" s="7"/>
      <c r="AL25" s="7"/>
    </row>
    <row r="26" spans="1:38" ht="18.75">
      <c r="A26" s="13"/>
      <c r="B26" s="9"/>
      <c r="C26" s="20"/>
      <c r="D26" s="9"/>
      <c r="E26" s="9"/>
      <c r="F26" s="9"/>
      <c r="G26" s="12"/>
      <c r="H26" s="13"/>
      <c r="I26" s="14"/>
      <c r="J26" s="14"/>
      <c r="K26" s="15"/>
      <c r="L26" s="16"/>
      <c r="M26" s="16"/>
      <c r="N26" s="16"/>
      <c r="O26" s="9"/>
      <c r="P26" s="7"/>
      <c r="Q26" s="7"/>
      <c r="R26" s="7"/>
      <c r="S26" s="7"/>
      <c r="T26" s="7"/>
      <c r="U26" s="7"/>
      <c r="V26" s="7"/>
      <c r="W26" s="7"/>
      <c r="X26" s="7"/>
      <c r="Y26" s="7"/>
      <c r="Z26" s="7"/>
      <c r="AA26" s="7"/>
      <c r="AB26" s="7"/>
      <c r="AC26" s="7"/>
      <c r="AD26" s="7"/>
      <c r="AE26" s="7"/>
      <c r="AF26" s="7"/>
      <c r="AG26" s="7"/>
      <c r="AH26" s="7"/>
      <c r="AI26" s="7"/>
      <c r="AJ26" s="7"/>
      <c r="AK26" s="7"/>
      <c r="AL26" s="7"/>
    </row>
    <row r="27" spans="1:38" ht="18.75">
      <c r="A27" s="13"/>
      <c r="B27" s="26"/>
      <c r="C27" s="20"/>
      <c r="D27" s="10"/>
      <c r="E27" s="10"/>
      <c r="F27" s="9"/>
      <c r="G27" s="12"/>
      <c r="H27" s="13"/>
      <c r="I27" s="14"/>
      <c r="J27" s="14"/>
      <c r="K27" s="15"/>
      <c r="L27" s="16"/>
      <c r="M27" s="16"/>
      <c r="N27" s="16"/>
      <c r="O27" s="9"/>
      <c r="P27" s="7"/>
      <c r="Q27" s="7"/>
      <c r="R27" s="7"/>
      <c r="S27" s="7"/>
      <c r="T27" s="7"/>
      <c r="U27" s="7"/>
      <c r="V27" s="7"/>
      <c r="W27" s="7"/>
      <c r="X27" s="7"/>
      <c r="Y27" s="7"/>
      <c r="Z27" s="7"/>
      <c r="AA27" s="7"/>
      <c r="AB27" s="7"/>
      <c r="AC27" s="7"/>
      <c r="AD27" s="7"/>
      <c r="AE27" s="7"/>
      <c r="AF27" s="7"/>
      <c r="AG27" s="7"/>
      <c r="AH27" s="7"/>
      <c r="AI27" s="7"/>
      <c r="AJ27" s="7"/>
      <c r="AK27" s="7"/>
      <c r="AL27" s="7"/>
    </row>
    <row r="28" spans="1:38" ht="18.75">
      <c r="A28" s="13"/>
      <c r="B28" s="26"/>
      <c r="C28" s="20"/>
      <c r="D28" s="10"/>
      <c r="E28" s="10"/>
      <c r="F28" s="9"/>
      <c r="G28" s="12"/>
      <c r="H28" s="13"/>
      <c r="I28" s="14"/>
      <c r="J28" s="14"/>
      <c r="K28" s="15"/>
      <c r="L28" s="16"/>
      <c r="M28" s="16"/>
      <c r="N28" s="16"/>
      <c r="O28" s="9"/>
      <c r="P28" s="7"/>
      <c r="Q28" s="7"/>
      <c r="R28" s="7"/>
      <c r="S28" s="7"/>
      <c r="T28" s="7"/>
      <c r="U28" s="7"/>
      <c r="V28" s="7"/>
      <c r="W28" s="7"/>
      <c r="X28" s="7"/>
      <c r="Y28" s="7"/>
      <c r="Z28" s="7"/>
      <c r="AA28" s="7"/>
      <c r="AB28" s="7"/>
      <c r="AC28" s="7"/>
      <c r="AD28" s="7"/>
      <c r="AE28" s="7"/>
      <c r="AF28" s="7"/>
      <c r="AG28" s="7"/>
      <c r="AH28" s="7"/>
      <c r="AI28" s="7"/>
      <c r="AJ28" s="7"/>
      <c r="AK28" s="7"/>
      <c r="AL28" s="7"/>
    </row>
    <row r="29" spans="1:38" ht="18.75">
      <c r="A29" s="13"/>
      <c r="B29" s="26"/>
      <c r="C29" s="20"/>
      <c r="D29" s="10"/>
      <c r="E29" s="10"/>
      <c r="F29" s="9"/>
      <c r="G29" s="12"/>
      <c r="H29" s="13"/>
      <c r="I29" s="14"/>
      <c r="J29" s="14"/>
      <c r="K29" s="15"/>
      <c r="L29" s="16"/>
      <c r="M29" s="16"/>
      <c r="N29" s="16"/>
      <c r="O29" s="9"/>
      <c r="P29" s="7"/>
      <c r="Q29" s="7"/>
      <c r="R29" s="7"/>
      <c r="S29" s="7"/>
      <c r="T29" s="7"/>
      <c r="U29" s="7"/>
      <c r="V29" s="7"/>
      <c r="W29" s="7"/>
      <c r="X29" s="7"/>
      <c r="Y29" s="7"/>
      <c r="Z29" s="7"/>
      <c r="AA29" s="7"/>
      <c r="AB29" s="7"/>
      <c r="AC29" s="7"/>
      <c r="AD29" s="7"/>
      <c r="AE29" s="7"/>
      <c r="AF29" s="7"/>
      <c r="AG29" s="7"/>
      <c r="AH29" s="7"/>
      <c r="AI29" s="7"/>
      <c r="AJ29" s="7"/>
      <c r="AK29" s="7"/>
      <c r="AL29" s="7"/>
    </row>
    <row r="31" spans="1:38" ht="18.75" customHeight="1"/>
    <row r="34" ht="30" customHeight="1"/>
    <row r="37" ht="23.25" customHeight="1"/>
    <row r="38" ht="23.25" customHeight="1"/>
    <row r="39" ht="22.5" customHeight="1"/>
    <row r="40" ht="24" customHeight="1"/>
    <row r="42" ht="24.75" customHeight="1"/>
    <row r="43" ht="22.5" customHeight="1"/>
    <row r="44" ht="24.75" customHeight="1"/>
    <row r="45" ht="26.25" customHeight="1"/>
  </sheetData>
  <mergeCells count="1">
    <mergeCell ref="C1:J3"/>
  </mergeCells>
  <pageMargins left="0.23611111111111099" right="0.23611111111111099" top="0.35416666666666702" bottom="0.35416666666666702" header="0.51180555555555496" footer="0.51180555555555496"/>
  <pageSetup paperSize="9" firstPageNumber="0" orientation="landscape" horizontalDpi="300" verticalDpi="300"/>
</worksheet>
</file>

<file path=xl/worksheets/sheet2.xml><?xml version="1.0" encoding="utf-8"?>
<worksheet xmlns="http://schemas.openxmlformats.org/spreadsheetml/2006/main" xmlns:r="http://schemas.openxmlformats.org/officeDocument/2006/relationships">
  <dimension ref="A1:AL39"/>
  <sheetViews>
    <sheetView topLeftCell="B1" zoomScale="85" zoomScaleNormal="85" workbookViewId="0">
      <pane ySplit="5" topLeftCell="A18" activePane="bottomLeft" state="frozen"/>
      <selection pane="bottomLeft" activeCell="D27" sqref="D27"/>
    </sheetView>
  </sheetViews>
  <sheetFormatPr defaultRowHeight="15"/>
  <cols>
    <col min="1" max="1" width="3.5703125" style="1"/>
    <col min="2" max="2" width="40.85546875" style="1"/>
    <col min="3" max="3" width="11.7109375" style="1"/>
    <col min="4" max="4" width="33.5703125" style="1"/>
    <col min="5" max="5" width="20.5703125" style="1" customWidth="1"/>
    <col min="6" max="6" width="22.7109375" style="1"/>
    <col min="7" max="7" width="9" style="1"/>
    <col min="8" max="8" width="11.28515625" style="1"/>
    <col min="9" max="9" width="13.7109375" style="1"/>
    <col min="10" max="11" width="13.42578125" style="1"/>
    <col min="12" max="12" width="13.28515625" style="1"/>
    <col min="13" max="13" width="12.42578125" style="1"/>
    <col min="14" max="14" width="14.42578125" style="1"/>
    <col min="15" max="15" width="39.7109375" style="1"/>
    <col min="16" max="1026" width="8.5703125"/>
  </cols>
  <sheetData>
    <row r="1" spans="1:38" s="3" customFormat="1" ht="15" customHeight="1">
      <c r="A1" s="2"/>
      <c r="B1" s="2"/>
      <c r="C1" s="81" t="s">
        <v>33</v>
      </c>
      <c r="D1" s="81"/>
      <c r="E1" s="81"/>
      <c r="F1" s="81"/>
      <c r="G1" s="81"/>
      <c r="H1" s="81"/>
      <c r="I1" s="81"/>
      <c r="J1" s="81"/>
      <c r="K1" s="2"/>
      <c r="L1" s="2"/>
    </row>
    <row r="2" spans="1:38" s="3" customFormat="1">
      <c r="A2" s="2"/>
      <c r="B2" s="2"/>
      <c r="C2" s="81"/>
      <c r="D2" s="81"/>
      <c r="E2" s="81"/>
      <c r="F2" s="81"/>
      <c r="G2" s="81"/>
      <c r="H2" s="81"/>
      <c r="I2" s="81"/>
      <c r="J2" s="81"/>
      <c r="K2" s="2"/>
      <c r="L2" s="2"/>
    </row>
    <row r="3" spans="1:38">
      <c r="A3" s="2"/>
      <c r="B3" s="2"/>
      <c r="C3" s="81"/>
      <c r="D3" s="81"/>
      <c r="E3" s="81"/>
      <c r="F3" s="81"/>
      <c r="G3" s="81"/>
      <c r="H3" s="81"/>
      <c r="I3" s="81"/>
      <c r="J3" s="81"/>
      <c r="K3" s="2"/>
      <c r="L3" s="2"/>
    </row>
    <row r="5" spans="1:38" ht="85.5">
      <c r="A5" s="4"/>
      <c r="B5" s="5" t="s">
        <v>1</v>
      </c>
      <c r="C5" s="5" t="s">
        <v>2</v>
      </c>
      <c r="D5" s="5" t="s">
        <v>3</v>
      </c>
      <c r="E5" s="5" t="s">
        <v>101</v>
      </c>
      <c r="F5" s="5" t="s">
        <v>5</v>
      </c>
      <c r="G5" s="5" t="s">
        <v>6</v>
      </c>
      <c r="H5" s="5" t="s">
        <v>7</v>
      </c>
      <c r="I5" s="5" t="s">
        <v>8</v>
      </c>
      <c r="J5" s="5" t="s">
        <v>9</v>
      </c>
      <c r="K5" s="5" t="s">
        <v>10</v>
      </c>
      <c r="L5" s="5" t="s">
        <v>9</v>
      </c>
      <c r="M5" s="5" t="s">
        <v>11</v>
      </c>
      <c r="N5" s="5" t="s">
        <v>12</v>
      </c>
      <c r="O5" s="5" t="s">
        <v>13</v>
      </c>
      <c r="P5" s="7"/>
      <c r="Q5" s="7"/>
      <c r="R5" s="7"/>
      <c r="S5" s="7"/>
      <c r="T5" s="7"/>
      <c r="U5" s="7"/>
      <c r="V5" s="7"/>
      <c r="W5" s="7"/>
      <c r="X5" s="7"/>
      <c r="Y5" s="7"/>
      <c r="Z5" s="7"/>
      <c r="AA5" s="7"/>
      <c r="AB5" s="7"/>
      <c r="AC5" s="7"/>
      <c r="AD5" s="7"/>
      <c r="AE5" s="7"/>
      <c r="AF5" s="7"/>
      <c r="AG5" s="7"/>
      <c r="AH5" s="7"/>
      <c r="AI5" s="7"/>
      <c r="AJ5" s="7"/>
      <c r="AK5" s="7"/>
      <c r="AL5" s="7"/>
    </row>
    <row r="6" spans="1:38" ht="90">
      <c r="A6" s="13">
        <v>1</v>
      </c>
      <c r="B6" s="9" t="s">
        <v>34</v>
      </c>
      <c r="C6" s="9" t="s">
        <v>35</v>
      </c>
      <c r="D6" s="10" t="s">
        <v>36</v>
      </c>
      <c r="E6" s="10" t="s">
        <v>100</v>
      </c>
      <c r="F6" s="10" t="s">
        <v>37</v>
      </c>
      <c r="G6" s="12" t="s">
        <v>19</v>
      </c>
      <c r="H6" s="12">
        <v>5</v>
      </c>
      <c r="I6" s="14">
        <v>125</v>
      </c>
      <c r="J6" s="14">
        <f t="shared" ref="J6:J23" si="0">H6*I6</f>
        <v>625</v>
      </c>
      <c r="K6" s="15">
        <v>130</v>
      </c>
      <c r="L6" s="16">
        <f t="shared" ref="L6:L23" si="1">H6*K6</f>
        <v>650</v>
      </c>
      <c r="M6" s="16">
        <f t="shared" ref="M6:M23" si="2">(I6+K6)/2</f>
        <v>127.5</v>
      </c>
      <c r="N6" s="16">
        <f t="shared" ref="N6:N23" si="3">H6*M6</f>
        <v>637.5</v>
      </c>
      <c r="O6" s="10" t="s">
        <v>38</v>
      </c>
      <c r="P6" s="27"/>
      <c r="Q6" s="27"/>
      <c r="R6" s="28"/>
      <c r="S6" s="27"/>
      <c r="T6" s="27"/>
      <c r="U6" s="27"/>
      <c r="V6" s="27"/>
      <c r="W6" s="27"/>
      <c r="X6" s="27"/>
      <c r="Y6" s="27"/>
      <c r="Z6" s="27"/>
      <c r="AA6" s="27"/>
      <c r="AB6" s="27"/>
      <c r="AC6" s="27"/>
      <c r="AD6" s="27"/>
      <c r="AE6" s="27"/>
      <c r="AF6" s="27"/>
      <c r="AG6" s="27"/>
      <c r="AH6" s="27"/>
      <c r="AI6" s="27"/>
      <c r="AJ6" s="27"/>
      <c r="AK6" s="27"/>
      <c r="AL6" s="27"/>
    </row>
    <row r="7" spans="1:38" ht="90">
      <c r="A7" s="13">
        <v>2</v>
      </c>
      <c r="B7" s="9" t="s">
        <v>39</v>
      </c>
      <c r="C7" s="9" t="s">
        <v>35</v>
      </c>
      <c r="D7" s="10" t="s">
        <v>40</v>
      </c>
      <c r="E7" s="10" t="s">
        <v>100</v>
      </c>
      <c r="F7" s="10" t="s">
        <v>37</v>
      </c>
      <c r="G7" s="12" t="s">
        <v>19</v>
      </c>
      <c r="H7" s="12">
        <v>40</v>
      </c>
      <c r="I7" s="14">
        <v>520</v>
      </c>
      <c r="J7" s="14">
        <f t="shared" si="0"/>
        <v>20800</v>
      </c>
      <c r="K7" s="15">
        <v>515</v>
      </c>
      <c r="L7" s="16">
        <f t="shared" si="1"/>
        <v>20600</v>
      </c>
      <c r="M7" s="16">
        <f t="shared" si="2"/>
        <v>517.5</v>
      </c>
      <c r="N7" s="16">
        <f t="shared" si="3"/>
        <v>20700</v>
      </c>
      <c r="O7" s="10" t="s">
        <v>41</v>
      </c>
      <c r="P7" s="7"/>
      <c r="Q7" s="7"/>
      <c r="R7" s="28"/>
      <c r="S7" s="27"/>
      <c r="T7" s="27"/>
      <c r="U7" s="27"/>
      <c r="V7" s="7"/>
      <c r="W7" s="7"/>
      <c r="X7" s="7"/>
      <c r="Y7" s="7"/>
      <c r="Z7" s="7"/>
      <c r="AA7" s="7"/>
      <c r="AB7" s="7"/>
      <c r="AC7" s="7"/>
      <c r="AD7" s="7"/>
      <c r="AE7" s="7"/>
      <c r="AF7" s="7"/>
      <c r="AG7" s="7"/>
      <c r="AH7" s="7"/>
      <c r="AI7" s="7"/>
      <c r="AJ7" s="7"/>
      <c r="AK7" s="7"/>
      <c r="AL7" s="7"/>
    </row>
    <row r="8" spans="1:38" ht="105">
      <c r="A8" s="13">
        <v>3</v>
      </c>
      <c r="B8" s="9" t="s">
        <v>42</v>
      </c>
      <c r="C8" s="9" t="s">
        <v>43</v>
      </c>
      <c r="D8" s="10" t="s">
        <v>44</v>
      </c>
      <c r="E8" s="10" t="s">
        <v>100</v>
      </c>
      <c r="F8" s="10" t="s">
        <v>37</v>
      </c>
      <c r="G8" s="12" t="s">
        <v>19</v>
      </c>
      <c r="H8" s="12">
        <v>20</v>
      </c>
      <c r="I8" s="14">
        <v>990</v>
      </c>
      <c r="J8" s="14">
        <f t="shared" si="0"/>
        <v>19800</v>
      </c>
      <c r="K8" s="15">
        <v>1000</v>
      </c>
      <c r="L8" s="16">
        <f t="shared" si="1"/>
        <v>20000</v>
      </c>
      <c r="M8" s="16">
        <f t="shared" si="2"/>
        <v>995</v>
      </c>
      <c r="N8" s="16">
        <f t="shared" si="3"/>
        <v>19900</v>
      </c>
      <c r="O8" s="10" t="s">
        <v>45</v>
      </c>
      <c r="P8" s="7"/>
      <c r="Q8" s="7"/>
      <c r="R8" s="28"/>
      <c r="S8" s="27"/>
      <c r="T8" s="27"/>
      <c r="U8" s="27"/>
      <c r="V8" s="7"/>
      <c r="W8" s="7"/>
      <c r="X8" s="7"/>
      <c r="Y8" s="7"/>
      <c r="Z8" s="7"/>
      <c r="AA8" s="7"/>
      <c r="AB8" s="7"/>
      <c r="AC8" s="7"/>
      <c r="AD8" s="7"/>
      <c r="AE8" s="7"/>
      <c r="AF8" s="7"/>
      <c r="AG8" s="7"/>
      <c r="AH8" s="7"/>
      <c r="AI8" s="7"/>
      <c r="AJ8" s="7"/>
      <c r="AK8" s="7"/>
      <c r="AL8" s="7"/>
    </row>
    <row r="9" spans="1:38" ht="150">
      <c r="A9" s="13">
        <v>4</v>
      </c>
      <c r="B9" s="9" t="s">
        <v>46</v>
      </c>
      <c r="C9" s="9" t="s">
        <v>35</v>
      </c>
      <c r="D9" s="10" t="s">
        <v>47</v>
      </c>
      <c r="E9" s="10" t="s">
        <v>100</v>
      </c>
      <c r="F9" s="10" t="s">
        <v>37</v>
      </c>
      <c r="G9" s="12" t="s">
        <v>19</v>
      </c>
      <c r="H9" s="12">
        <v>1</v>
      </c>
      <c r="I9" s="14">
        <v>2000</v>
      </c>
      <c r="J9" s="14">
        <f t="shared" si="0"/>
        <v>2000</v>
      </c>
      <c r="K9" s="15">
        <v>2100</v>
      </c>
      <c r="L9" s="16">
        <f t="shared" si="1"/>
        <v>2100</v>
      </c>
      <c r="M9" s="16">
        <f t="shared" si="2"/>
        <v>2050</v>
      </c>
      <c r="N9" s="16">
        <f t="shared" si="3"/>
        <v>2050</v>
      </c>
      <c r="O9" s="10" t="s">
        <v>48</v>
      </c>
      <c r="P9" s="7"/>
      <c r="Q9" s="7"/>
      <c r="R9" s="28"/>
      <c r="S9" s="27"/>
      <c r="T9" s="27"/>
      <c r="U9" s="27"/>
      <c r="V9" s="7"/>
      <c r="W9" s="7"/>
      <c r="X9" s="7"/>
      <c r="Y9" s="7"/>
      <c r="Z9" s="7"/>
      <c r="AA9" s="7"/>
      <c r="AB9" s="7"/>
      <c r="AC9" s="7"/>
      <c r="AD9" s="7"/>
      <c r="AE9" s="7"/>
      <c r="AF9" s="7"/>
      <c r="AG9" s="7"/>
      <c r="AH9" s="7"/>
      <c r="AI9" s="7"/>
      <c r="AJ9" s="7"/>
      <c r="AK9" s="7"/>
      <c r="AL9" s="7"/>
    </row>
    <row r="10" spans="1:38" ht="180">
      <c r="A10" s="13">
        <v>5</v>
      </c>
      <c r="B10" s="9" t="s">
        <v>49</v>
      </c>
      <c r="C10" s="9" t="s">
        <v>35</v>
      </c>
      <c r="D10" s="10" t="s">
        <v>50</v>
      </c>
      <c r="E10" s="10" t="s">
        <v>100</v>
      </c>
      <c r="F10" s="10" t="s">
        <v>37</v>
      </c>
      <c r="G10" s="12" t="s">
        <v>19</v>
      </c>
      <c r="H10" s="12">
        <v>1</v>
      </c>
      <c r="I10" s="14">
        <v>2100</v>
      </c>
      <c r="J10" s="14">
        <f t="shared" si="0"/>
        <v>2100</v>
      </c>
      <c r="K10" s="15">
        <v>2050</v>
      </c>
      <c r="L10" s="16">
        <f t="shared" si="1"/>
        <v>2050</v>
      </c>
      <c r="M10" s="16">
        <f t="shared" si="2"/>
        <v>2075</v>
      </c>
      <c r="N10" s="16">
        <f t="shared" si="3"/>
        <v>2075</v>
      </c>
      <c r="O10" s="10" t="s">
        <v>51</v>
      </c>
      <c r="P10" s="7"/>
      <c r="Q10" s="7"/>
      <c r="R10" s="28"/>
      <c r="S10" s="17"/>
      <c r="T10" s="27"/>
      <c r="U10" s="27"/>
      <c r="V10" s="7"/>
      <c r="W10" s="7"/>
      <c r="X10" s="7"/>
      <c r="Y10" s="7"/>
      <c r="Z10" s="7"/>
      <c r="AA10" s="7"/>
      <c r="AB10" s="7"/>
      <c r="AC10" s="7"/>
      <c r="AD10" s="7"/>
      <c r="AE10" s="7"/>
      <c r="AF10" s="7"/>
      <c r="AG10" s="7"/>
      <c r="AH10" s="7"/>
      <c r="AI10" s="7"/>
      <c r="AJ10" s="7"/>
      <c r="AK10" s="7"/>
      <c r="AL10" s="7"/>
    </row>
    <row r="11" spans="1:38" ht="165">
      <c r="A11" s="13">
        <v>6</v>
      </c>
      <c r="B11" s="9" t="s">
        <v>52</v>
      </c>
      <c r="C11" s="9" t="s">
        <v>35</v>
      </c>
      <c r="D11" s="10" t="s">
        <v>53</v>
      </c>
      <c r="E11" s="10" t="s">
        <v>100</v>
      </c>
      <c r="F11" s="10" t="s">
        <v>37</v>
      </c>
      <c r="G11" s="12" t="s">
        <v>19</v>
      </c>
      <c r="H11" s="12">
        <v>2</v>
      </c>
      <c r="I11" s="14">
        <v>750</v>
      </c>
      <c r="J11" s="14">
        <f t="shared" si="0"/>
        <v>1500</v>
      </c>
      <c r="K11" s="15">
        <v>750</v>
      </c>
      <c r="L11" s="16">
        <f t="shared" si="1"/>
        <v>1500</v>
      </c>
      <c r="M11" s="16">
        <f t="shared" si="2"/>
        <v>750</v>
      </c>
      <c r="N11" s="16">
        <f t="shared" si="3"/>
        <v>1500</v>
      </c>
      <c r="O11" s="10" t="s">
        <v>54</v>
      </c>
      <c r="P11" s="7"/>
      <c r="Q11" s="7"/>
      <c r="R11" s="27"/>
      <c r="S11" s="27"/>
      <c r="T11" s="27"/>
      <c r="U11" s="27"/>
      <c r="V11" s="7"/>
      <c r="W11" s="7"/>
      <c r="X11" s="7"/>
      <c r="Y11" s="7"/>
      <c r="Z11" s="7"/>
      <c r="AA11" s="7"/>
      <c r="AB11" s="7"/>
      <c r="AC11" s="7"/>
      <c r="AD11" s="7"/>
      <c r="AE11" s="7"/>
      <c r="AF11" s="7"/>
      <c r="AG11" s="7"/>
      <c r="AH11" s="7"/>
      <c r="AI11" s="7"/>
      <c r="AJ11" s="7"/>
      <c r="AK11" s="7"/>
      <c r="AL11" s="7"/>
    </row>
    <row r="12" spans="1:38" ht="195">
      <c r="A12" s="13">
        <v>7</v>
      </c>
      <c r="B12" s="9" t="s">
        <v>55</v>
      </c>
      <c r="C12" s="9" t="s">
        <v>56</v>
      </c>
      <c r="D12" s="10" t="s">
        <v>57</v>
      </c>
      <c r="E12" s="10" t="s">
        <v>100</v>
      </c>
      <c r="F12" s="10" t="s">
        <v>37</v>
      </c>
      <c r="G12" s="12" t="s">
        <v>19</v>
      </c>
      <c r="H12" s="12">
        <v>30</v>
      </c>
      <c r="I12" s="14">
        <v>390</v>
      </c>
      <c r="J12" s="14">
        <f t="shared" si="0"/>
        <v>11700</v>
      </c>
      <c r="K12" s="15">
        <v>400</v>
      </c>
      <c r="L12" s="16">
        <f t="shared" si="1"/>
        <v>12000</v>
      </c>
      <c r="M12" s="16">
        <f t="shared" si="2"/>
        <v>395</v>
      </c>
      <c r="N12" s="16">
        <f t="shared" si="3"/>
        <v>11850</v>
      </c>
      <c r="O12" s="10" t="s">
        <v>58</v>
      </c>
      <c r="P12" s="7"/>
      <c r="Q12" s="7"/>
      <c r="R12" s="27"/>
      <c r="S12" s="27"/>
      <c r="T12" s="27"/>
      <c r="U12" s="27"/>
      <c r="V12" s="7"/>
      <c r="W12" s="7"/>
      <c r="X12" s="7"/>
      <c r="Y12" s="7"/>
      <c r="Z12" s="7"/>
      <c r="AA12" s="7"/>
      <c r="AB12" s="7"/>
      <c r="AC12" s="7"/>
      <c r="AD12" s="7"/>
      <c r="AE12" s="7"/>
      <c r="AF12" s="7"/>
      <c r="AG12" s="7"/>
      <c r="AH12" s="7"/>
      <c r="AI12" s="7"/>
      <c r="AJ12" s="7"/>
      <c r="AK12" s="7"/>
      <c r="AL12" s="7"/>
    </row>
    <row r="13" spans="1:38" ht="150">
      <c r="A13" s="13">
        <v>8</v>
      </c>
      <c r="B13" s="9" t="s">
        <v>59</v>
      </c>
      <c r="C13" s="9" t="s">
        <v>60</v>
      </c>
      <c r="D13" s="10" t="s">
        <v>61</v>
      </c>
      <c r="E13" s="10" t="s">
        <v>100</v>
      </c>
      <c r="F13" s="10" t="s">
        <v>37</v>
      </c>
      <c r="G13" s="12" t="s">
        <v>19</v>
      </c>
      <c r="H13" s="12">
        <v>1</v>
      </c>
      <c r="I13" s="14">
        <v>1000</v>
      </c>
      <c r="J13" s="14">
        <f t="shared" si="0"/>
        <v>1000</v>
      </c>
      <c r="K13" s="15">
        <v>990</v>
      </c>
      <c r="L13" s="16">
        <f t="shared" si="1"/>
        <v>990</v>
      </c>
      <c r="M13" s="16">
        <f t="shared" si="2"/>
        <v>995</v>
      </c>
      <c r="N13" s="16">
        <f t="shared" si="3"/>
        <v>995</v>
      </c>
      <c r="O13" s="10" t="s">
        <v>62</v>
      </c>
      <c r="P13" s="7"/>
      <c r="Q13" s="7"/>
      <c r="R13" s="27"/>
      <c r="S13" s="27"/>
      <c r="T13" s="27"/>
      <c r="U13" s="27"/>
      <c r="V13" s="7"/>
      <c r="W13" s="7"/>
      <c r="X13" s="7"/>
      <c r="Y13" s="7"/>
      <c r="Z13" s="7"/>
      <c r="AA13" s="7"/>
      <c r="AB13" s="7"/>
      <c r="AC13" s="7"/>
      <c r="AD13" s="7"/>
      <c r="AE13" s="7"/>
      <c r="AF13" s="7"/>
      <c r="AG13" s="7"/>
      <c r="AH13" s="7"/>
      <c r="AI13" s="7"/>
      <c r="AJ13" s="7"/>
      <c r="AK13" s="7"/>
      <c r="AL13" s="7"/>
    </row>
    <row r="14" spans="1:38" ht="105">
      <c r="A14" s="13">
        <v>9</v>
      </c>
      <c r="B14" s="9" t="s">
        <v>63</v>
      </c>
      <c r="C14" s="9" t="s">
        <v>35</v>
      </c>
      <c r="D14" s="10" t="s">
        <v>64</v>
      </c>
      <c r="E14" s="10" t="s">
        <v>100</v>
      </c>
      <c r="F14" s="10" t="s">
        <v>37</v>
      </c>
      <c r="G14" s="12" t="s">
        <v>19</v>
      </c>
      <c r="H14" s="12">
        <v>25</v>
      </c>
      <c r="I14" s="14">
        <v>350</v>
      </c>
      <c r="J14" s="14">
        <f t="shared" si="0"/>
        <v>8750</v>
      </c>
      <c r="K14" s="15">
        <v>360</v>
      </c>
      <c r="L14" s="16">
        <f t="shared" si="1"/>
        <v>9000</v>
      </c>
      <c r="M14" s="16">
        <f t="shared" si="2"/>
        <v>355</v>
      </c>
      <c r="N14" s="16">
        <f t="shared" si="3"/>
        <v>8875</v>
      </c>
      <c r="O14" s="10" t="s">
        <v>65</v>
      </c>
      <c r="P14" s="7"/>
      <c r="Q14" s="7"/>
      <c r="R14" s="7"/>
      <c r="S14" s="7"/>
      <c r="T14" s="7"/>
      <c r="U14" s="7"/>
      <c r="V14" s="7"/>
      <c r="W14" s="7"/>
      <c r="X14" s="7"/>
      <c r="Y14" s="7"/>
      <c r="Z14" s="7"/>
      <c r="AA14" s="7"/>
      <c r="AB14" s="7"/>
      <c r="AC14" s="7"/>
      <c r="AD14" s="7"/>
      <c r="AE14" s="7"/>
      <c r="AF14" s="7"/>
      <c r="AG14" s="7"/>
      <c r="AH14" s="7"/>
      <c r="AI14" s="7"/>
      <c r="AJ14" s="7"/>
      <c r="AK14" s="7"/>
      <c r="AL14" s="7"/>
    </row>
    <row r="15" spans="1:38" ht="105">
      <c r="A15" s="13">
        <v>10</v>
      </c>
      <c r="B15" s="10" t="s">
        <v>66</v>
      </c>
      <c r="C15" s="9" t="s">
        <v>67</v>
      </c>
      <c r="D15" s="10" t="s">
        <v>68</v>
      </c>
      <c r="E15" s="10" t="s">
        <v>100</v>
      </c>
      <c r="F15" s="10" t="s">
        <v>37</v>
      </c>
      <c r="G15" s="12" t="s">
        <v>19</v>
      </c>
      <c r="H15" s="12">
        <v>8</v>
      </c>
      <c r="I15" s="14">
        <v>750</v>
      </c>
      <c r="J15" s="14">
        <f t="shared" si="0"/>
        <v>6000</v>
      </c>
      <c r="K15" s="15">
        <v>755</v>
      </c>
      <c r="L15" s="16">
        <f t="shared" si="1"/>
        <v>6040</v>
      </c>
      <c r="M15" s="16">
        <f t="shared" si="2"/>
        <v>752.5</v>
      </c>
      <c r="N15" s="16">
        <f t="shared" si="3"/>
        <v>6020</v>
      </c>
      <c r="O15" s="10" t="s">
        <v>69</v>
      </c>
      <c r="P15" s="7"/>
      <c r="Q15" s="7"/>
      <c r="R15" s="7"/>
      <c r="S15" s="7"/>
      <c r="T15" s="7"/>
      <c r="U15" s="7"/>
      <c r="V15" s="7"/>
      <c r="W15" s="7"/>
      <c r="X15" s="7"/>
      <c r="Y15" s="7"/>
      <c r="Z15" s="7"/>
      <c r="AA15" s="7"/>
      <c r="AB15" s="7"/>
      <c r="AC15" s="7"/>
      <c r="AD15" s="7"/>
      <c r="AE15" s="7"/>
      <c r="AF15" s="7"/>
      <c r="AG15" s="7"/>
      <c r="AH15" s="7"/>
      <c r="AI15" s="7"/>
      <c r="AJ15" s="7"/>
      <c r="AK15" s="7"/>
      <c r="AL15" s="7"/>
    </row>
    <row r="16" spans="1:38" ht="105">
      <c r="A16" s="13">
        <v>11</v>
      </c>
      <c r="B16" s="10" t="s">
        <v>70</v>
      </c>
      <c r="C16" s="9" t="s">
        <v>71</v>
      </c>
      <c r="D16" s="10" t="s">
        <v>72</v>
      </c>
      <c r="E16" s="10" t="s">
        <v>100</v>
      </c>
      <c r="F16" s="10" t="s">
        <v>37</v>
      </c>
      <c r="G16" s="12" t="s">
        <v>19</v>
      </c>
      <c r="H16" s="12">
        <v>6</v>
      </c>
      <c r="I16" s="14">
        <v>3000</v>
      </c>
      <c r="J16" s="14">
        <f t="shared" si="0"/>
        <v>18000</v>
      </c>
      <c r="K16" s="15">
        <v>2995</v>
      </c>
      <c r="L16" s="16">
        <f t="shared" si="1"/>
        <v>17970</v>
      </c>
      <c r="M16" s="16">
        <f t="shared" si="2"/>
        <v>2997.5</v>
      </c>
      <c r="N16" s="16">
        <f t="shared" si="3"/>
        <v>17985</v>
      </c>
      <c r="O16" s="10" t="s">
        <v>73</v>
      </c>
      <c r="P16" s="7"/>
      <c r="Q16" s="7"/>
      <c r="R16" s="7"/>
      <c r="S16" s="7"/>
      <c r="T16" s="7"/>
      <c r="U16" s="7"/>
      <c r="V16" s="7"/>
      <c r="W16" s="7"/>
      <c r="X16" s="7"/>
      <c r="Y16" s="7"/>
      <c r="Z16" s="7"/>
      <c r="AA16" s="7"/>
      <c r="AB16" s="7"/>
      <c r="AC16" s="7"/>
      <c r="AD16" s="7"/>
      <c r="AE16" s="7"/>
      <c r="AF16" s="7"/>
      <c r="AG16" s="7"/>
      <c r="AH16" s="7"/>
      <c r="AI16" s="7"/>
      <c r="AJ16" s="7"/>
      <c r="AK16" s="7"/>
      <c r="AL16" s="7"/>
    </row>
    <row r="17" spans="1:38" ht="75">
      <c r="A17" s="13">
        <v>12</v>
      </c>
      <c r="B17" s="10" t="s">
        <v>74</v>
      </c>
      <c r="C17" s="10" t="s">
        <v>60</v>
      </c>
      <c r="D17" s="10" t="s">
        <v>75</v>
      </c>
      <c r="E17" s="10" t="s">
        <v>102</v>
      </c>
      <c r="F17" s="10" t="s">
        <v>76</v>
      </c>
      <c r="G17" s="12" t="s">
        <v>19</v>
      </c>
      <c r="H17" s="12">
        <v>1</v>
      </c>
      <c r="I17" s="14">
        <v>650</v>
      </c>
      <c r="J17" s="14">
        <f t="shared" si="0"/>
        <v>650</v>
      </c>
      <c r="K17" s="15">
        <v>630</v>
      </c>
      <c r="L17" s="16">
        <f t="shared" si="1"/>
        <v>630</v>
      </c>
      <c r="M17" s="16">
        <f t="shared" si="2"/>
        <v>640</v>
      </c>
      <c r="N17" s="16">
        <f t="shared" si="3"/>
        <v>640</v>
      </c>
      <c r="O17" s="10" t="s">
        <v>77</v>
      </c>
      <c r="P17" s="7"/>
      <c r="Q17" s="7"/>
      <c r="R17" s="7"/>
      <c r="S17" s="7"/>
      <c r="T17" s="7"/>
      <c r="U17" s="7"/>
      <c r="V17" s="7"/>
      <c r="W17" s="7"/>
      <c r="X17" s="7"/>
      <c r="Y17" s="7"/>
      <c r="Z17" s="7"/>
      <c r="AA17" s="7"/>
      <c r="AB17" s="7"/>
      <c r="AC17" s="7"/>
      <c r="AD17" s="7"/>
      <c r="AE17" s="7"/>
      <c r="AF17" s="7"/>
      <c r="AG17" s="7"/>
      <c r="AH17" s="7"/>
      <c r="AI17" s="7"/>
      <c r="AJ17" s="7"/>
      <c r="AK17" s="7"/>
      <c r="AL17" s="7"/>
    </row>
    <row r="18" spans="1:38" ht="75">
      <c r="A18" s="13">
        <v>13</v>
      </c>
      <c r="B18" s="9" t="s">
        <v>78</v>
      </c>
      <c r="C18" s="9" t="s">
        <v>79</v>
      </c>
      <c r="D18" s="10" t="s">
        <v>80</v>
      </c>
      <c r="E18" s="10" t="s">
        <v>102</v>
      </c>
      <c r="F18" s="10" t="s">
        <v>76</v>
      </c>
      <c r="G18" s="12" t="s">
        <v>19</v>
      </c>
      <c r="H18" s="12">
        <v>15</v>
      </c>
      <c r="I18" s="14">
        <v>650</v>
      </c>
      <c r="J18" s="14">
        <f t="shared" si="0"/>
        <v>9750</v>
      </c>
      <c r="K18" s="15">
        <v>630</v>
      </c>
      <c r="L18" s="16">
        <f t="shared" si="1"/>
        <v>9450</v>
      </c>
      <c r="M18" s="16">
        <f t="shared" si="2"/>
        <v>640</v>
      </c>
      <c r="N18" s="16">
        <f t="shared" si="3"/>
        <v>9600</v>
      </c>
      <c r="O18" s="10" t="s">
        <v>81</v>
      </c>
      <c r="P18" s="7"/>
      <c r="Q18" s="7"/>
      <c r="R18" s="7"/>
      <c r="S18" s="7"/>
      <c r="T18" s="7"/>
      <c r="U18" s="7"/>
      <c r="V18" s="7"/>
      <c r="W18" s="7"/>
      <c r="X18" s="7"/>
      <c r="Y18" s="7"/>
      <c r="Z18" s="7"/>
      <c r="AA18" s="7"/>
      <c r="AB18" s="7"/>
      <c r="AC18" s="7"/>
      <c r="AD18" s="7"/>
      <c r="AE18" s="7"/>
      <c r="AF18" s="7"/>
      <c r="AG18" s="7"/>
      <c r="AH18" s="7"/>
      <c r="AI18" s="7"/>
      <c r="AJ18" s="7"/>
      <c r="AK18" s="7"/>
      <c r="AL18" s="7"/>
    </row>
    <row r="19" spans="1:38" ht="135">
      <c r="A19" s="13">
        <v>14</v>
      </c>
      <c r="B19" s="10" t="s">
        <v>82</v>
      </c>
      <c r="C19" s="10" t="s">
        <v>83</v>
      </c>
      <c r="D19" s="10" t="s">
        <v>84</v>
      </c>
      <c r="E19" s="10" t="s">
        <v>102</v>
      </c>
      <c r="F19" s="10" t="s">
        <v>76</v>
      </c>
      <c r="G19" s="12" t="s">
        <v>28</v>
      </c>
      <c r="H19" s="12">
        <v>500</v>
      </c>
      <c r="I19" s="14">
        <v>15</v>
      </c>
      <c r="J19" s="14">
        <f t="shared" si="0"/>
        <v>7500</v>
      </c>
      <c r="K19" s="15">
        <v>16</v>
      </c>
      <c r="L19" s="16">
        <f t="shared" si="1"/>
        <v>8000</v>
      </c>
      <c r="M19" s="16">
        <f t="shared" si="2"/>
        <v>15.5</v>
      </c>
      <c r="N19" s="16">
        <f t="shared" si="3"/>
        <v>7750</v>
      </c>
      <c r="O19" s="10" t="s">
        <v>85</v>
      </c>
      <c r="P19" s="7"/>
      <c r="Q19" s="7"/>
      <c r="R19" s="7"/>
      <c r="S19" s="7"/>
      <c r="T19" s="7"/>
      <c r="U19" s="7"/>
      <c r="V19" s="7"/>
      <c r="W19" s="7"/>
      <c r="X19" s="7"/>
      <c r="Y19" s="7"/>
      <c r="Z19" s="7"/>
      <c r="AA19" s="7"/>
      <c r="AB19" s="7"/>
      <c r="AC19" s="7"/>
      <c r="AD19" s="7"/>
      <c r="AE19" s="7"/>
      <c r="AF19" s="7"/>
      <c r="AG19" s="7"/>
      <c r="AH19" s="7"/>
      <c r="AI19" s="7"/>
      <c r="AJ19" s="7"/>
      <c r="AK19" s="7"/>
      <c r="AL19" s="7"/>
    </row>
    <row r="20" spans="1:38" ht="135">
      <c r="A20" s="13">
        <v>15</v>
      </c>
      <c r="B20" s="10" t="s">
        <v>86</v>
      </c>
      <c r="C20" s="10" t="s">
        <v>83</v>
      </c>
      <c r="D20" s="10" t="s">
        <v>87</v>
      </c>
      <c r="E20" s="10" t="s">
        <v>102</v>
      </c>
      <c r="F20" s="10" t="s">
        <v>76</v>
      </c>
      <c r="G20" s="12" t="s">
        <v>28</v>
      </c>
      <c r="H20" s="12">
        <v>100</v>
      </c>
      <c r="I20" s="14">
        <v>15</v>
      </c>
      <c r="J20" s="14">
        <f t="shared" si="0"/>
        <v>1500</v>
      </c>
      <c r="K20" s="15">
        <v>16</v>
      </c>
      <c r="L20" s="16">
        <f t="shared" si="1"/>
        <v>1600</v>
      </c>
      <c r="M20" s="16">
        <f t="shared" si="2"/>
        <v>15.5</v>
      </c>
      <c r="N20" s="16">
        <f t="shared" si="3"/>
        <v>1550</v>
      </c>
      <c r="O20" s="10" t="s">
        <v>88</v>
      </c>
      <c r="P20" s="7"/>
      <c r="Q20" s="7"/>
      <c r="R20" s="27" t="s">
        <v>89</v>
      </c>
      <c r="S20" s="7"/>
      <c r="T20" s="7"/>
      <c r="U20" s="7"/>
      <c r="V20" s="7"/>
      <c r="W20" s="7"/>
      <c r="X20" s="7"/>
      <c r="Y20" s="7"/>
      <c r="Z20" s="7"/>
      <c r="AA20" s="7"/>
      <c r="AB20" s="7"/>
      <c r="AC20" s="7"/>
      <c r="AD20" s="7"/>
      <c r="AE20" s="7"/>
      <c r="AF20" s="7"/>
      <c r="AG20" s="7"/>
      <c r="AH20" s="7"/>
      <c r="AI20" s="7"/>
      <c r="AJ20" s="7"/>
      <c r="AK20" s="7"/>
      <c r="AL20" s="7"/>
    </row>
    <row r="21" spans="1:38" s="40" customFormat="1" ht="105.75">
      <c r="A21" s="13">
        <v>16</v>
      </c>
      <c r="B21" s="42" t="s">
        <v>90</v>
      </c>
      <c r="C21" s="43" t="s">
        <v>91</v>
      </c>
      <c r="D21" s="43" t="s">
        <v>92</v>
      </c>
      <c r="E21" s="10" t="s">
        <v>100</v>
      </c>
      <c r="F21" s="43" t="s">
        <v>37</v>
      </c>
      <c r="G21" s="44" t="s">
        <v>19</v>
      </c>
      <c r="H21" s="45">
        <v>4</v>
      </c>
      <c r="I21" s="46">
        <v>500</v>
      </c>
      <c r="J21" s="46">
        <f t="shared" si="0"/>
        <v>2000</v>
      </c>
      <c r="K21" s="47">
        <v>510</v>
      </c>
      <c r="L21" s="48">
        <f t="shared" si="1"/>
        <v>2040</v>
      </c>
      <c r="M21" s="48">
        <f t="shared" si="2"/>
        <v>505</v>
      </c>
      <c r="N21" s="48">
        <f t="shared" si="3"/>
        <v>2020</v>
      </c>
      <c r="O21" s="49" t="s">
        <v>93</v>
      </c>
      <c r="P21" s="39"/>
      <c r="Q21" s="39"/>
      <c r="R21" s="41"/>
      <c r="S21" s="39"/>
      <c r="T21" s="39"/>
      <c r="U21" s="39"/>
      <c r="V21" s="39"/>
      <c r="W21" s="39"/>
      <c r="X21" s="39"/>
      <c r="Y21" s="39"/>
      <c r="Z21" s="39"/>
      <c r="AA21" s="39"/>
      <c r="AB21" s="39"/>
      <c r="AC21" s="39"/>
      <c r="AD21" s="39"/>
      <c r="AE21" s="39"/>
      <c r="AF21" s="39"/>
      <c r="AG21" s="39"/>
      <c r="AH21" s="39"/>
      <c r="AI21" s="39"/>
      <c r="AJ21" s="39"/>
      <c r="AK21" s="39"/>
      <c r="AL21" s="39"/>
    </row>
    <row r="22" spans="1:38" s="40" customFormat="1" ht="120.75">
      <c r="A22" s="13">
        <v>17</v>
      </c>
      <c r="B22" s="50" t="s">
        <v>94</v>
      </c>
      <c r="C22" s="32" t="s">
        <v>95</v>
      </c>
      <c r="D22" s="33" t="s">
        <v>96</v>
      </c>
      <c r="E22" s="10" t="s">
        <v>100</v>
      </c>
      <c r="F22" s="33" t="s">
        <v>37</v>
      </c>
      <c r="G22" s="34" t="s">
        <v>19</v>
      </c>
      <c r="H22" s="35">
        <v>4</v>
      </c>
      <c r="I22" s="36">
        <v>450</v>
      </c>
      <c r="J22" s="36">
        <f t="shared" si="0"/>
        <v>1800</v>
      </c>
      <c r="K22" s="37">
        <v>440</v>
      </c>
      <c r="L22" s="38">
        <f t="shared" si="1"/>
        <v>1760</v>
      </c>
      <c r="M22" s="38">
        <f t="shared" si="2"/>
        <v>445</v>
      </c>
      <c r="N22" s="38">
        <f t="shared" si="3"/>
        <v>1780</v>
      </c>
      <c r="O22" s="50" t="s">
        <v>97</v>
      </c>
      <c r="P22" s="39"/>
      <c r="Q22" s="39"/>
      <c r="R22" s="41"/>
      <c r="S22" s="39"/>
      <c r="T22" s="39"/>
      <c r="U22" s="39"/>
      <c r="V22" s="39"/>
      <c r="W22" s="39"/>
      <c r="X22" s="39"/>
      <c r="Y22" s="39"/>
      <c r="Z22" s="39"/>
      <c r="AA22" s="39"/>
      <c r="AB22" s="39"/>
      <c r="AC22" s="39"/>
      <c r="AD22" s="39"/>
      <c r="AE22" s="39"/>
      <c r="AF22" s="39"/>
      <c r="AG22" s="39"/>
      <c r="AH22" s="39"/>
      <c r="AI22" s="39"/>
      <c r="AJ22" s="39"/>
      <c r="AK22" s="39"/>
      <c r="AL22" s="39"/>
    </row>
    <row r="23" spans="1:38" s="40" customFormat="1" ht="60">
      <c r="A23" s="13">
        <v>18</v>
      </c>
      <c r="B23" s="33" t="s">
        <v>98</v>
      </c>
      <c r="C23" s="33"/>
      <c r="D23" s="33" t="s">
        <v>98</v>
      </c>
      <c r="E23" s="10" t="s">
        <v>100</v>
      </c>
      <c r="F23" s="33" t="s">
        <v>37</v>
      </c>
      <c r="G23" s="34" t="s">
        <v>19</v>
      </c>
      <c r="H23" s="34">
        <v>1</v>
      </c>
      <c r="I23" s="36">
        <v>550</v>
      </c>
      <c r="J23" s="36">
        <f t="shared" si="0"/>
        <v>550</v>
      </c>
      <c r="K23" s="37">
        <v>600</v>
      </c>
      <c r="L23" s="38">
        <f t="shared" si="1"/>
        <v>600</v>
      </c>
      <c r="M23" s="38">
        <f t="shared" si="2"/>
        <v>575</v>
      </c>
      <c r="N23" s="38">
        <f t="shared" si="3"/>
        <v>575</v>
      </c>
      <c r="O23" s="33" t="s">
        <v>99</v>
      </c>
      <c r="P23" s="39"/>
      <c r="Q23" s="39"/>
      <c r="R23" s="41"/>
      <c r="S23" s="39"/>
      <c r="T23" s="39"/>
      <c r="U23" s="39"/>
      <c r="V23" s="39"/>
      <c r="W23" s="39"/>
      <c r="X23" s="39"/>
      <c r="Y23" s="39"/>
      <c r="Z23" s="39"/>
      <c r="AA23" s="39"/>
      <c r="AB23" s="39"/>
      <c r="AC23" s="39"/>
      <c r="AD23" s="39"/>
      <c r="AE23" s="39"/>
      <c r="AF23" s="39"/>
      <c r="AG23" s="39"/>
      <c r="AH23" s="39"/>
      <c r="AI23" s="39"/>
      <c r="AJ23" s="39"/>
      <c r="AK23" s="39"/>
      <c r="AL23" s="39"/>
    </row>
    <row r="24" spans="1:38">
      <c r="J24" s="29">
        <f>SUM(J6:J23)</f>
        <v>116025</v>
      </c>
      <c r="L24" s="30">
        <f>SUM(L6:L23)</f>
        <v>116980</v>
      </c>
      <c r="N24" s="30">
        <f>SUM(N6:N23)</f>
        <v>116502.5</v>
      </c>
    </row>
    <row r="28" spans="1:38" ht="30" customHeight="1"/>
    <row r="31" spans="1:38" ht="23.25" customHeight="1"/>
    <row r="32" spans="1:38" ht="23.25" customHeight="1"/>
    <row r="33" ht="22.5" customHeight="1"/>
    <row r="34" ht="24" customHeight="1"/>
    <row r="36" ht="24.75" customHeight="1"/>
    <row r="37" ht="22.5" customHeight="1"/>
    <row r="38" ht="24.75" customHeight="1"/>
    <row r="39" ht="26.25" customHeight="1"/>
  </sheetData>
  <mergeCells count="1">
    <mergeCell ref="C1:J3"/>
  </mergeCells>
  <pageMargins left="0.23611111111111099" right="0.23611111111111099" top="0.35416666666666702" bottom="0.35416666666666702" header="0.51180555555555496" footer="0.51180555555555496"/>
  <pageSetup paperSize="9" firstPageNumber="0" orientation="landscape"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Q23"/>
  <sheetViews>
    <sheetView tabSelected="1" zoomScale="85" zoomScaleNormal="85" workbookViewId="0">
      <selection activeCell="A11" sqref="A11:XFD23"/>
    </sheetView>
  </sheetViews>
  <sheetFormatPr defaultRowHeight="15"/>
  <cols>
    <col min="1" max="1" width="5" bestFit="1" customWidth="1"/>
    <col min="2" max="2" width="32.7109375" style="55" customWidth="1"/>
    <col min="3" max="3" width="11.7109375" style="54" customWidth="1"/>
    <col min="4" max="4" width="22.42578125" customWidth="1"/>
    <col min="5" max="5" width="10.28515625" customWidth="1"/>
    <col min="6" max="6" width="11" customWidth="1"/>
    <col min="7" max="7" width="11.7109375" customWidth="1"/>
    <col min="8" max="8" width="10.140625" customWidth="1"/>
    <col min="9" max="9" width="10.85546875" customWidth="1"/>
    <col min="10" max="10" width="10.85546875" bestFit="1" customWidth="1"/>
    <col min="11" max="11" width="13" customWidth="1"/>
    <col min="12" max="12" width="11.42578125" bestFit="1" customWidth="1"/>
    <col min="13" max="13" width="12.28515625" customWidth="1"/>
    <col min="14" max="14" width="11.7109375" customWidth="1"/>
    <col min="15" max="15" width="12.7109375" customWidth="1"/>
    <col min="16" max="16" width="40" customWidth="1"/>
    <col min="17" max="17" width="63" customWidth="1"/>
    <col min="18" max="29" width="8.42578125"/>
  </cols>
  <sheetData>
    <row r="1" spans="1:17" s="52" customFormat="1">
      <c r="A1" s="51"/>
      <c r="B1" s="51"/>
      <c r="C1" s="83" t="s">
        <v>114</v>
      </c>
      <c r="D1" s="83"/>
      <c r="E1" s="83"/>
      <c r="F1" s="83"/>
      <c r="G1" s="83"/>
      <c r="H1" s="83"/>
      <c r="I1" s="83"/>
      <c r="J1" s="51"/>
      <c r="K1" s="51"/>
    </row>
    <row r="2" spans="1:17" s="52" customFormat="1">
      <c r="A2" s="51"/>
      <c r="B2" s="51"/>
      <c r="C2" s="83"/>
      <c r="D2" s="83"/>
      <c r="E2" s="83"/>
      <c r="F2" s="83"/>
      <c r="G2" s="83"/>
      <c r="H2" s="83"/>
      <c r="I2" s="83"/>
      <c r="J2" s="51"/>
      <c r="K2" s="51"/>
    </row>
    <row r="3" spans="1:17" s="52" customFormat="1" ht="34.5" customHeight="1">
      <c r="A3" s="51"/>
      <c r="B3" s="51"/>
      <c r="C3" s="83"/>
      <c r="D3" s="83"/>
      <c r="E3" s="83"/>
      <c r="F3" s="83"/>
      <c r="G3" s="83"/>
      <c r="H3" s="83"/>
      <c r="I3" s="83"/>
      <c r="J3" s="51"/>
      <c r="K3" s="51"/>
    </row>
    <row r="4" spans="1:17" s="52" customFormat="1">
      <c r="A4" s="51"/>
      <c r="B4" s="51"/>
      <c r="C4" s="53"/>
      <c r="D4" s="53"/>
      <c r="E4" s="53"/>
      <c r="F4" s="53"/>
      <c r="G4" s="53"/>
      <c r="H4" s="53"/>
      <c r="I4" s="53"/>
      <c r="J4" s="51"/>
      <c r="K4" s="51"/>
    </row>
    <row r="5" spans="1:17" s="58" customFormat="1" ht="47.25">
      <c r="A5" s="56"/>
      <c r="B5" s="57" t="s">
        <v>1</v>
      </c>
      <c r="C5" s="57" t="s">
        <v>2</v>
      </c>
      <c r="D5" s="57" t="s">
        <v>119</v>
      </c>
      <c r="E5" s="57" t="s">
        <v>115</v>
      </c>
      <c r="F5" s="57" t="s">
        <v>118</v>
      </c>
      <c r="G5" s="80" t="s">
        <v>108</v>
      </c>
      <c r="H5" s="57" t="s">
        <v>8</v>
      </c>
      <c r="I5" s="57" t="s">
        <v>9</v>
      </c>
      <c r="J5" s="57" t="s">
        <v>10</v>
      </c>
      <c r="K5" s="57" t="s">
        <v>9</v>
      </c>
      <c r="L5" s="57" t="s">
        <v>113</v>
      </c>
      <c r="M5" s="57" t="s">
        <v>9</v>
      </c>
      <c r="N5" s="57" t="s">
        <v>11</v>
      </c>
      <c r="O5" s="57" t="s">
        <v>12</v>
      </c>
      <c r="P5" s="57" t="s">
        <v>13</v>
      </c>
    </row>
    <row r="6" spans="1:17" s="58" customFormat="1" ht="315">
      <c r="A6" s="56">
        <v>1</v>
      </c>
      <c r="B6" s="59" t="s">
        <v>104</v>
      </c>
      <c r="C6" s="77" t="s">
        <v>109</v>
      </c>
      <c r="D6" s="59" t="s">
        <v>103</v>
      </c>
      <c r="E6" s="60" t="s">
        <v>120</v>
      </c>
      <c r="F6" s="60" t="s">
        <v>112</v>
      </c>
      <c r="G6" s="60">
        <v>700</v>
      </c>
      <c r="H6" s="61">
        <v>14</v>
      </c>
      <c r="I6" s="61">
        <f>H6*G6</f>
        <v>9800</v>
      </c>
      <c r="J6" s="62">
        <v>14.28</v>
      </c>
      <c r="K6" s="63">
        <f t="shared" ref="K6:K9" si="0">G6*J6</f>
        <v>9996</v>
      </c>
      <c r="L6" s="63">
        <v>13.9</v>
      </c>
      <c r="M6" s="63">
        <f>L6*G6</f>
        <v>9730</v>
      </c>
      <c r="N6" s="63">
        <f>(H6+J6+L6)/3</f>
        <v>14.06</v>
      </c>
      <c r="O6" s="63">
        <f>G6*N6</f>
        <v>9842</v>
      </c>
      <c r="P6" s="79" t="s">
        <v>116</v>
      </c>
    </row>
    <row r="7" spans="1:17" s="58" customFormat="1" ht="120">
      <c r="A7" s="56">
        <v>2</v>
      </c>
      <c r="B7" s="64" t="s">
        <v>105</v>
      </c>
      <c r="C7" s="65" t="s">
        <v>71</v>
      </c>
      <c r="D7" s="59" t="s">
        <v>103</v>
      </c>
      <c r="E7" s="60" t="s">
        <v>121</v>
      </c>
      <c r="F7" s="60" t="s">
        <v>112</v>
      </c>
      <c r="G7" s="60">
        <v>1200</v>
      </c>
      <c r="H7" s="61">
        <v>10</v>
      </c>
      <c r="I7" s="61">
        <f t="shared" ref="I7:I9" si="1">H7*G7</f>
        <v>12000</v>
      </c>
      <c r="J7" s="62">
        <v>10.27</v>
      </c>
      <c r="K7" s="63">
        <f t="shared" si="0"/>
        <v>12324</v>
      </c>
      <c r="L7" s="63">
        <v>9.8000000000000007</v>
      </c>
      <c r="M7" s="63">
        <f t="shared" ref="M7:M9" si="2">L7*G7</f>
        <v>11760</v>
      </c>
      <c r="N7" s="63">
        <f t="shared" ref="N7:N9" si="3">(H7+J7+L7)/3</f>
        <v>10.023333333333333</v>
      </c>
      <c r="O7" s="63">
        <f>G7*N7</f>
        <v>12028</v>
      </c>
      <c r="P7" s="79" t="s">
        <v>110</v>
      </c>
    </row>
    <row r="8" spans="1:17" s="58" customFormat="1" ht="315">
      <c r="A8" s="56">
        <v>3</v>
      </c>
      <c r="B8" s="60" t="s">
        <v>106</v>
      </c>
      <c r="C8" s="77" t="s">
        <v>109</v>
      </c>
      <c r="D8" s="59" t="s">
        <v>103</v>
      </c>
      <c r="E8" s="60" t="s">
        <v>120</v>
      </c>
      <c r="F8" s="60" t="s">
        <v>112</v>
      </c>
      <c r="G8" s="60">
        <v>500</v>
      </c>
      <c r="H8" s="61">
        <v>12.8</v>
      </c>
      <c r="I8" s="61">
        <f t="shared" si="1"/>
        <v>6400</v>
      </c>
      <c r="J8" s="62">
        <v>13.24</v>
      </c>
      <c r="K8" s="63">
        <f t="shared" si="0"/>
        <v>6620</v>
      </c>
      <c r="L8" s="63">
        <v>12.75</v>
      </c>
      <c r="M8" s="63">
        <f t="shared" si="2"/>
        <v>6375</v>
      </c>
      <c r="N8" s="63">
        <f t="shared" si="3"/>
        <v>12.93</v>
      </c>
      <c r="O8" s="63">
        <f>G8*N8</f>
        <v>6465</v>
      </c>
      <c r="P8" s="79" t="s">
        <v>117</v>
      </c>
    </row>
    <row r="9" spans="1:17" s="58" customFormat="1" ht="210">
      <c r="A9" s="56">
        <v>4</v>
      </c>
      <c r="B9" s="59" t="s">
        <v>107</v>
      </c>
      <c r="C9" s="65" t="s">
        <v>71</v>
      </c>
      <c r="D9" s="59" t="s">
        <v>103</v>
      </c>
      <c r="E9" s="60" t="s">
        <v>122</v>
      </c>
      <c r="F9" s="60" t="s">
        <v>112</v>
      </c>
      <c r="G9" s="56">
        <v>500</v>
      </c>
      <c r="H9" s="61">
        <v>17.98</v>
      </c>
      <c r="I9" s="61">
        <f t="shared" si="1"/>
        <v>8990</v>
      </c>
      <c r="J9" s="62">
        <v>18.16</v>
      </c>
      <c r="K9" s="63">
        <f t="shared" si="0"/>
        <v>9080</v>
      </c>
      <c r="L9" s="63">
        <v>17.78</v>
      </c>
      <c r="M9" s="63">
        <f t="shared" si="2"/>
        <v>8890</v>
      </c>
      <c r="N9" s="63">
        <f t="shared" si="3"/>
        <v>17.973333333333333</v>
      </c>
      <c r="O9" s="63">
        <f>G9*N9</f>
        <v>8986.6666666666661</v>
      </c>
      <c r="P9" s="79" t="s">
        <v>111</v>
      </c>
    </row>
    <row r="10" spans="1:17" s="58" customFormat="1" ht="15.75">
      <c r="B10" s="66"/>
      <c r="C10" s="78"/>
      <c r="I10" s="67">
        <f>SUM(I6:I9)</f>
        <v>37190</v>
      </c>
      <c r="K10" s="68">
        <f>SUM(K6:K9)</f>
        <v>38020</v>
      </c>
      <c r="M10" s="68">
        <f>SUM(M6:M9)</f>
        <v>36755</v>
      </c>
      <c r="O10" s="68">
        <f>SUM(O6:O9)</f>
        <v>37321.666666666664</v>
      </c>
      <c r="Q10" s="69"/>
    </row>
    <row r="11" spans="1:17" s="31" customFormat="1" ht="15.75">
      <c r="A11" s="70"/>
      <c r="B11" s="70"/>
      <c r="C11" s="70"/>
      <c r="D11" s="71"/>
      <c r="E11" s="71"/>
      <c r="F11" s="71"/>
      <c r="G11" s="71"/>
      <c r="H11" s="71"/>
      <c r="I11" s="71"/>
      <c r="J11" s="71"/>
      <c r="K11" s="71"/>
      <c r="L11" s="71"/>
      <c r="Q11" s="72"/>
    </row>
    <row r="12" spans="1:17" s="58" customFormat="1" ht="15.75">
      <c r="A12" s="70"/>
      <c r="B12" s="70"/>
      <c r="C12" s="70"/>
      <c r="D12" s="71"/>
      <c r="E12" s="71"/>
      <c r="F12" s="71"/>
      <c r="G12" s="71"/>
      <c r="H12" s="71"/>
      <c r="I12" s="71"/>
      <c r="J12" s="82"/>
      <c r="K12" s="82"/>
      <c r="L12" s="71"/>
      <c r="Q12" s="69"/>
    </row>
    <row r="13" spans="1:17" s="58" customFormat="1" ht="15.75">
      <c r="A13" s="70"/>
      <c r="B13" s="70"/>
      <c r="C13" s="70"/>
      <c r="D13" s="71"/>
      <c r="E13" s="71"/>
      <c r="F13" s="71"/>
      <c r="G13" s="71"/>
      <c r="H13" s="71"/>
      <c r="I13" s="71"/>
      <c r="J13" s="73"/>
      <c r="K13" s="74"/>
      <c r="L13" s="71"/>
      <c r="Q13" s="72"/>
    </row>
    <row r="14" spans="1:17" s="58" customFormat="1" ht="15.75">
      <c r="A14" s="70"/>
      <c r="B14" s="70"/>
      <c r="C14" s="70"/>
      <c r="D14" s="71"/>
      <c r="E14" s="71"/>
      <c r="F14" s="71"/>
      <c r="G14" s="71"/>
      <c r="H14" s="71"/>
      <c r="I14" s="71"/>
      <c r="J14" s="73"/>
      <c r="K14" s="74"/>
      <c r="L14" s="71"/>
      <c r="Q14" s="72"/>
    </row>
    <row r="15" spans="1:17" s="31" customFormat="1" ht="15.75">
      <c r="A15" s="70"/>
      <c r="B15" s="84"/>
      <c r="C15" s="84"/>
      <c r="D15" s="84"/>
      <c r="E15" s="75"/>
      <c r="F15" s="71"/>
      <c r="G15" s="71"/>
      <c r="H15" s="71"/>
      <c r="I15" s="71"/>
      <c r="J15" s="82"/>
      <c r="K15" s="82"/>
      <c r="L15" s="71"/>
      <c r="Q15" s="69"/>
    </row>
    <row r="16" spans="1:17" s="58" customFormat="1" ht="15.75">
      <c r="A16" s="70"/>
      <c r="B16" s="82"/>
      <c r="C16" s="82"/>
      <c r="D16" s="82"/>
      <c r="E16" s="76"/>
      <c r="F16" s="71"/>
      <c r="G16" s="71"/>
      <c r="H16" s="71"/>
      <c r="I16" s="71"/>
      <c r="J16" s="82"/>
      <c r="K16" s="82"/>
      <c r="L16" s="71"/>
      <c r="M16" s="31"/>
      <c r="N16" s="31"/>
      <c r="O16" s="31"/>
      <c r="P16" s="31"/>
      <c r="Q16" s="69"/>
    </row>
    <row r="17" spans="1:17" s="58" customFormat="1" ht="15.75">
      <c r="A17" s="70"/>
      <c r="B17" s="82"/>
      <c r="C17" s="82"/>
      <c r="D17" s="82"/>
      <c r="E17" s="76"/>
      <c r="F17" s="71"/>
      <c r="G17" s="71"/>
      <c r="H17" s="71"/>
      <c r="I17" s="71"/>
      <c r="J17" s="82"/>
      <c r="K17" s="82"/>
      <c r="L17" s="71"/>
      <c r="M17" s="31"/>
      <c r="N17" s="31"/>
      <c r="O17" s="31"/>
      <c r="P17" s="31"/>
      <c r="Q17" s="69"/>
    </row>
    <row r="18" spans="1:17" s="31" customFormat="1" ht="15.75">
      <c r="A18" s="70"/>
      <c r="B18" s="82"/>
      <c r="C18" s="82"/>
      <c r="D18" s="82"/>
      <c r="E18" s="76"/>
      <c r="F18" s="71"/>
      <c r="G18" s="71"/>
      <c r="H18" s="71"/>
      <c r="I18" s="71"/>
      <c r="L18" s="71"/>
      <c r="Q18" s="72"/>
    </row>
    <row r="19" spans="1:17" s="58" customFormat="1" ht="15.75">
      <c r="A19" s="70"/>
      <c r="B19" s="82"/>
      <c r="C19" s="82"/>
      <c r="D19" s="82"/>
      <c r="E19" s="76"/>
      <c r="F19" s="71"/>
      <c r="G19" s="71"/>
      <c r="H19" s="71"/>
      <c r="I19" s="71"/>
      <c r="J19" s="82"/>
      <c r="K19" s="82"/>
      <c r="L19" s="71"/>
      <c r="Q19" s="31"/>
    </row>
    <row r="20" spans="1:17" s="58" customFormat="1" ht="15.75">
      <c r="A20" s="70"/>
      <c r="B20" s="82"/>
      <c r="C20" s="82"/>
      <c r="D20" s="82"/>
      <c r="E20" s="76"/>
      <c r="F20" s="71"/>
      <c r="G20" s="71"/>
      <c r="H20" s="71"/>
      <c r="I20" s="71"/>
      <c r="J20" s="82"/>
      <c r="K20" s="82"/>
      <c r="L20" s="71"/>
    </row>
    <row r="21" spans="1:17" s="58" customFormat="1" ht="15.75">
      <c r="A21" s="70"/>
      <c r="B21" s="82"/>
      <c r="C21" s="82"/>
      <c r="D21" s="71"/>
      <c r="E21" s="71"/>
      <c r="F21" s="71"/>
      <c r="G21" s="71"/>
      <c r="H21" s="71"/>
      <c r="I21" s="71"/>
      <c r="J21" s="82"/>
      <c r="K21" s="82"/>
      <c r="L21" s="71"/>
    </row>
    <row r="22" spans="1:17" s="58" customFormat="1" ht="15.75">
      <c r="A22" s="70"/>
      <c r="B22" s="82"/>
      <c r="C22" s="82"/>
      <c r="D22" s="71"/>
      <c r="E22" s="71"/>
      <c r="F22" s="71"/>
      <c r="G22" s="71"/>
      <c r="H22" s="71"/>
      <c r="I22" s="71"/>
      <c r="J22" s="82"/>
      <c r="K22" s="82"/>
      <c r="L22" s="71"/>
    </row>
    <row r="23" spans="1:17" s="58" customFormat="1" ht="15.75">
      <c r="A23" s="70"/>
      <c r="B23" s="82"/>
      <c r="C23" s="82"/>
      <c r="D23" s="71"/>
      <c r="E23" s="71"/>
      <c r="F23" s="71"/>
      <c r="G23" s="71"/>
      <c r="H23" s="71"/>
      <c r="I23" s="71"/>
      <c r="J23" s="82"/>
      <c r="K23" s="82"/>
      <c r="L23" s="71"/>
    </row>
  </sheetData>
  <mergeCells count="18">
    <mergeCell ref="C1:I3"/>
    <mergeCell ref="J12:K12"/>
    <mergeCell ref="B15:D15"/>
    <mergeCell ref="J15:K15"/>
    <mergeCell ref="B16:D16"/>
    <mergeCell ref="J16:K16"/>
    <mergeCell ref="B17:D17"/>
    <mergeCell ref="J17:K17"/>
    <mergeCell ref="B18:D19"/>
    <mergeCell ref="J19:K19"/>
    <mergeCell ref="B20:D20"/>
    <mergeCell ref="J20:K20"/>
    <mergeCell ref="B21:C21"/>
    <mergeCell ref="J21:K21"/>
    <mergeCell ref="B22:C22"/>
    <mergeCell ref="J22:K22"/>
    <mergeCell ref="B23:C23"/>
    <mergeCell ref="J23:K23"/>
  </mergeCells>
  <pageMargins left="0.25" right="0.25" top="0.75" bottom="0.75" header="0.3" footer="0.3"/>
  <pageSetup paperSize="9" scale="36" firstPageNumber="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договор</vt:lpstr>
      <vt:lpstr>наконечники</vt:lpstr>
      <vt:lpstr>пробірки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Наталия</dc:creator>
  <cp:lastModifiedBy>Елена</cp:lastModifiedBy>
  <cp:revision>2</cp:revision>
  <cp:lastPrinted>2021-05-24T10:07:06Z</cp:lastPrinted>
  <dcterms:created xsi:type="dcterms:W3CDTF">2021-04-07T07:15:56Z</dcterms:created>
  <dcterms:modified xsi:type="dcterms:W3CDTF">2021-05-25T07:37:20Z</dcterms:modified>
  <dc:language>uk-UA</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