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Лист1!$A$1:$M$13</definedName>
  </definedNames>
  <calcPr calcId="124519"/>
</workbook>
</file>

<file path=xl/calcChain.xml><?xml version="1.0" encoding="utf-8"?>
<calcChain xmlns="http://schemas.openxmlformats.org/spreadsheetml/2006/main">
  <c r="L12" i="1"/>
  <c r="G12"/>
  <c r="H12" s="1"/>
  <c r="L11"/>
  <c r="G11"/>
  <c r="H11" s="1"/>
  <c r="L10"/>
  <c r="G10"/>
  <c r="H10" s="1"/>
  <c r="L9"/>
  <c r="G9"/>
  <c r="H9" s="1"/>
  <c r="L8"/>
  <c r="G8"/>
  <c r="I8" s="1"/>
  <c r="L7"/>
  <c r="G7"/>
  <c r="H7" s="1"/>
  <c r="L6"/>
  <c r="G6"/>
  <c r="H6" s="1"/>
  <c r="L5"/>
  <c r="G5"/>
  <c r="H5" s="1"/>
  <c r="L4"/>
  <c r="G4"/>
  <c r="H4" s="1"/>
  <c r="L3"/>
  <c r="G3"/>
  <c r="H3" s="1"/>
  <c r="I12" l="1"/>
  <c r="M12" s="1"/>
  <c r="I11"/>
  <c r="M11" s="1"/>
  <c r="M8"/>
  <c r="I10"/>
  <c r="M10" s="1"/>
  <c r="H8"/>
  <c r="I9"/>
  <c r="M9" s="1"/>
  <c r="I7"/>
  <c r="M7" s="1"/>
  <c r="I6"/>
  <c r="M6" s="1"/>
  <c r="I5"/>
  <c r="M5" s="1"/>
  <c r="I4"/>
  <c r="M4" s="1"/>
  <c r="I3"/>
  <c r="M3" s="1"/>
  <c r="M13" l="1"/>
</calcChain>
</file>

<file path=xl/sharedStrings.xml><?xml version="1.0" encoding="utf-8"?>
<sst xmlns="http://schemas.openxmlformats.org/spreadsheetml/2006/main" count="55" uniqueCount="46">
  <si>
    <t>таб</t>
  </si>
  <si>
    <t>фл</t>
  </si>
  <si>
    <t>Цитарабін (Cytarabine)*</t>
  </si>
  <si>
    <t>АЛЕКСАН®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</si>
  <si>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</si>
  <si>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</si>
  <si>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</si>
  <si>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</si>
  <si>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</si>
  <si>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</si>
  <si>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t>К-ть</t>
  </si>
  <si>
    <t xml:space="preserve">Залишки на складі </t>
  </si>
  <si>
    <t>Кількість на тендер</t>
  </si>
  <si>
    <t>Сума</t>
  </si>
  <si>
    <t>№ п/п</t>
  </si>
  <si>
    <t>Міжнародна непатентована назва</t>
  </si>
  <si>
    <t>ВСЬОГО:</t>
  </si>
  <si>
    <t>Ціна з ПДВ,грн  ( гр.7+8)</t>
  </si>
  <si>
    <t>таблетки: 400 мг</t>
  </si>
  <si>
    <t>Канаміцин (Kanamycin)</t>
  </si>
  <si>
    <t>порошок для приготування розчину для ін’єкцій: 1 г (у вигляді сульфату) розчин</t>
  </si>
  <si>
    <t>КАНАМІЦИН</t>
  </si>
  <si>
    <t>Моксифлоксацин (Moxifloxacin)</t>
  </si>
  <si>
    <t>АВЕЛОКС®</t>
  </si>
  <si>
    <t>Мікофенолова кислота та її солі (Mycophenolic acid)</t>
  </si>
  <si>
    <t>Мікомеда</t>
  </si>
  <si>
    <r>
      <t xml:space="preserve">таблетки, вкриті оболонкою, кишковорозчинні: </t>
    </r>
    <r>
      <rPr>
        <b/>
        <i/>
        <u/>
        <sz val="10"/>
        <rFont val="Arial"/>
        <family val="2"/>
        <charset val="204"/>
      </rPr>
      <t>180 мг</t>
    </r>
    <r>
      <rPr>
        <b/>
        <i/>
        <sz val="10"/>
        <rFont val="Arial"/>
        <family val="2"/>
        <charset val="204"/>
      </rPr>
      <t>;</t>
    </r>
    <r>
      <rPr>
        <i/>
        <sz val="10"/>
        <rFont val="Arial"/>
        <family val="2"/>
        <charset val="204"/>
      </rPr>
      <t xml:space="preserve"> </t>
    </r>
  </si>
  <si>
    <r>
      <t xml:space="preserve">ін’єкції: </t>
    </r>
    <r>
      <rPr>
        <b/>
        <i/>
        <u/>
        <sz val="10"/>
        <rFont val="Arial"/>
        <family val="2"/>
        <charset val="204"/>
      </rPr>
      <t xml:space="preserve">50 мг/50 мл; </t>
    </r>
    <r>
      <rPr>
        <i/>
        <sz val="10"/>
        <rFont val="Arial"/>
        <family val="2"/>
        <charset val="204"/>
      </rPr>
      <t>100 мг/100 мл</t>
    </r>
  </si>
  <si>
    <t>ЦИСПЛАТИН-МІЛІ</t>
  </si>
  <si>
    <t>Циклофосфамід (Cyclophosphamide)*</t>
  </si>
  <si>
    <t xml:space="preserve"> розчин для ін'єкцій та
інфузій, 50 мг/мл по 20 мл/1000 мг</t>
  </si>
  <si>
    <t>ЦИТОЗАР®</t>
  </si>
  <si>
    <t>розчин для ін’єкцій/інфузій: 1000 мг;у флаконі</t>
  </si>
  <si>
    <t>Цисплатин (Cisplatin)*</t>
  </si>
  <si>
    <t xml:space="preserve">Етопозид (Etoposide)* </t>
  </si>
  <si>
    <t>ін’єкції: 20 мг/мл по 10 мл в ампулах (флаконах)</t>
  </si>
  <si>
    <t>ЕТОПОЗИД-МІЛІ</t>
  </si>
  <si>
    <t>порошок/ліофілізат для розчину для ін’єкцій/інфузій: 50 мг (фосфат) у флаконі</t>
  </si>
  <si>
    <t>Флударабін</t>
  </si>
  <si>
    <t>Флударабін (Fludarabine)*</t>
  </si>
  <si>
    <t>Іматиніб (Imatinib)*</t>
  </si>
  <si>
    <t xml:space="preserve">таблетки, капсули: 100 мг; </t>
  </si>
  <si>
    <t>ІМАТИНІБ ГРІНДЕКС</t>
  </si>
  <si>
    <t xml:space="preserve">ЕНДОКСАН® </t>
  </si>
  <si>
    <r>
      <t xml:space="preserve">порошок для розчину для ін’єкцій/інфузій:  </t>
    </r>
    <r>
      <rPr>
        <b/>
        <i/>
        <sz val="10"/>
        <rFont val="Arial"/>
        <family val="2"/>
        <charset val="204"/>
      </rPr>
      <t>500мг</t>
    </r>
    <r>
      <rPr>
        <i/>
        <sz val="10"/>
        <rFont val="Arial"/>
        <family val="2"/>
        <charset val="204"/>
      </rPr>
      <t xml:space="preserve"> у флаконі </t>
    </r>
  </si>
  <si>
    <r>
      <t xml:space="preserve">Технічне завдання ліки НП 14 </t>
    </r>
    <r>
      <rPr>
        <b/>
        <sz val="20"/>
        <rFont val="Calibri"/>
        <family val="2"/>
        <charset val="204"/>
        <scheme val="minor"/>
      </rPr>
      <t>(7 частина</t>
    </r>
    <r>
      <rPr>
        <b/>
        <sz val="20"/>
        <color theme="1"/>
        <rFont val="Calibri"/>
        <family val="2"/>
        <charset val="204"/>
        <scheme val="minor"/>
      </rPr>
      <t>) 10 лотів 2021</t>
    </r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</si>
</sst>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2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8" fillId="3" borderId="0" applyNumberFormat="0" applyBorder="0" applyAlignment="0" applyProtection="0"/>
    <xf numFmtId="0" fontId="10" fillId="14" borderId="1" applyNumberFormat="0" applyAlignment="0" applyProtection="0"/>
    <xf numFmtId="0" fontId="15" fillId="24" borderId="2" applyNumberFormat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/>
    <xf numFmtId="0" fontId="6" fillId="0" borderId="0"/>
    <xf numFmtId="0" fontId="23" fillId="0" borderId="0"/>
    <xf numFmtId="0" fontId="20" fillId="0" borderId="6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0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24" fillId="0" borderId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5" fillId="0" borderId="0" applyFill="0" applyBorder="0" applyAlignment="0" applyProtection="0"/>
    <xf numFmtId="174" fontId="25" fillId="0" borderId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Fill="0" applyBorder="0" applyAlignment="0" applyProtection="0"/>
    <xf numFmtId="43" fontId="6" fillId="0" borderId="0" applyFont="0" applyFill="0" applyBorder="0" applyAlignment="0" applyProtection="0"/>
    <xf numFmtId="170" fontId="25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28" fillId="0" borderId="10" xfId="0" applyFont="1" applyBorder="1"/>
    <xf numFmtId="2" fontId="26" fillId="0" borderId="10" xfId="0" applyNumberFormat="1" applyFont="1" applyBorder="1"/>
    <xf numFmtId="0" fontId="26" fillId="0" borderId="10" xfId="0" applyFont="1" applyBorder="1"/>
    <xf numFmtId="0" fontId="3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0" fontId="30" fillId="0" borderId="0" xfId="0" applyFont="1"/>
    <xf numFmtId="4" fontId="29" fillId="0" borderId="0" xfId="0" applyNumberFormat="1" applyFont="1" applyFill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2" fillId="0" borderId="10" xfId="0" applyFont="1" applyBorder="1" applyAlignment="1">
      <alignment wrapText="1"/>
    </xf>
    <xf numFmtId="0" fontId="33" fillId="0" borderId="10" xfId="0" applyFont="1" applyBorder="1" applyAlignment="1">
      <alignment vertical="top" wrapText="1"/>
    </xf>
    <xf numFmtId="0" fontId="33" fillId="0" borderId="10" xfId="0" applyFont="1" applyBorder="1" applyAlignment="1">
      <alignment horizontal="justify" vertical="top" wrapText="1"/>
    </xf>
    <xf numFmtId="0" fontId="27" fillId="0" borderId="0" xfId="0" applyFont="1" applyAlignment="1">
      <alignment horizontal="center" vertical="center" wrapText="1"/>
    </xf>
  </cellXfs>
  <cellStyles count="109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8"/>
    <cellStyle name="Обычный 2 11" xfId="829"/>
    <cellStyle name="Обычный 2 11 2" xfId="830"/>
    <cellStyle name="Обычный 2 11 2 2" xfId="831"/>
    <cellStyle name="Обычный 2 11 2 2 2" xfId="832"/>
    <cellStyle name="Обычный 2 11 2 2 2 2" xfId="833"/>
    <cellStyle name="Обычный 2 11 2 3" xfId="834"/>
    <cellStyle name="Обычный 2 11 3" xfId="835"/>
    <cellStyle name="Обычный 2 11 3 2" xfId="836"/>
    <cellStyle name="Обычный 2 12" xfId="837"/>
    <cellStyle name="Обычный 2 12 2" xfId="838"/>
    <cellStyle name="Обычный 2 12 2 2" xfId="839"/>
    <cellStyle name="Обычный 2 13" xfId="840"/>
    <cellStyle name="Обычный 2 14" xfId="841"/>
    <cellStyle name="Обычный 2 15" xfId="842"/>
    <cellStyle name="Обычный 2 16" xfId="843"/>
    <cellStyle name="Обычный 2 17" xfId="844"/>
    <cellStyle name="Обычный 2 18" xfId="845"/>
    <cellStyle name="Обычный 2 19" xfId="1067"/>
    <cellStyle name="Обычный 2 2" xfId="827"/>
    <cellStyle name="Обычный 2 2 10" xfId="1052"/>
    <cellStyle name="Обычный 2 2 11" xfId="1082"/>
    <cellStyle name="Обычный 2 2 12" xfId="1049"/>
    <cellStyle name="Обычный 2 2 13" xfId="1084"/>
    <cellStyle name="Обычный 2 2 14" xfId="1047"/>
    <cellStyle name="Обычный 2 2 15" xfId="1086"/>
    <cellStyle name="Обычный 2 2 16" xfId="1053"/>
    <cellStyle name="Обычный 2 2 2" xfId="846"/>
    <cellStyle name="Обычный 2 2 2 10" xfId="1051"/>
    <cellStyle name="Обычный 2 2 2 11" xfId="1083"/>
    <cellStyle name="Обычный 2 2 2 12" xfId="1048"/>
    <cellStyle name="Обычный 2 2 2 13" xfId="1085"/>
    <cellStyle name="Обычный 2 2 2 14" xfId="1046"/>
    <cellStyle name="Обычный 2 2 2 15" xfId="1087"/>
    <cellStyle name="Обычный 2 2 2 16" xfId="1050"/>
    <cellStyle name="Обычный 2 2 2 2" xfId="847"/>
    <cellStyle name="Обычный 2 2 2 3" xfId="1075"/>
    <cellStyle name="Обычный 2 2 2 4" xfId="1058"/>
    <cellStyle name="Обычный 2 2 2 5" xfId="1077"/>
    <cellStyle name="Обычный 2 2 2 6" xfId="1055"/>
    <cellStyle name="Обычный 2 2 2 7" xfId="1079"/>
    <cellStyle name="Обычный 2 2 2 8" xfId="1054"/>
    <cellStyle name="Обычный 2 2 2 9" xfId="1081"/>
    <cellStyle name="Обычный 2 2 3" xfId="1074"/>
    <cellStyle name="Обычный 2 2 4" xfId="1059"/>
    <cellStyle name="Обычный 2 2 5" xfId="1076"/>
    <cellStyle name="Обычный 2 2 6" xfId="1056"/>
    <cellStyle name="Обычный 2 2 7" xfId="1078"/>
    <cellStyle name="Обычный 2 2 8" xfId="1057"/>
    <cellStyle name="Обычный 2 2 9" xfId="1080"/>
    <cellStyle name="Обычный 2 20" xfId="1065"/>
    <cellStyle name="Обычный 2 21" xfId="1068"/>
    <cellStyle name="Обычный 2 22" xfId="1062"/>
    <cellStyle name="Обычный 2 23" xfId="1069"/>
    <cellStyle name="Обычный 2 24" xfId="1064"/>
    <cellStyle name="Обычный 2 25" xfId="1070"/>
    <cellStyle name="Обычный 2 26" xfId="1063"/>
    <cellStyle name="Обычный 2 27" xfId="1071"/>
    <cellStyle name="Обычный 2 28" xfId="1061"/>
    <cellStyle name="Обычный 2 29" xfId="1072"/>
    <cellStyle name="Обычный 2 3" xfId="848"/>
    <cellStyle name="Обычный 2 30" xfId="1060"/>
    <cellStyle name="Обычный 2 31" xfId="1073"/>
    <cellStyle name="Обычный 2 32" xfId="1066"/>
    <cellStyle name="Обычный 2 4" xfId="849"/>
    <cellStyle name="Обычный 2 5" xfId="850"/>
    <cellStyle name="Обычный 2 6" xfId="851"/>
    <cellStyle name="Обычный 2 7" xfId="852"/>
    <cellStyle name="Обычный 2 8" xfId="853"/>
    <cellStyle name="Обычный 2 9" xfId="854"/>
    <cellStyle name="Обычный 20" xfId="1088"/>
    <cellStyle name="Обычный 22" xfId="1089"/>
    <cellStyle name="Обычный 23" xfId="1090"/>
    <cellStyle name="Обычный 25" xfId="1091"/>
    <cellStyle name="Обычный 26" xfId="1092"/>
    <cellStyle name="Обычный 27" xfId="1093"/>
    <cellStyle name="Обычный 29" xfId="1095"/>
    <cellStyle name="Обычный 3" xfId="855"/>
    <cellStyle name="Обычный 3 2" xfId="856"/>
    <cellStyle name="Обычный 3 3" xfId="857"/>
    <cellStyle name="Обычный 30" xfId="1094"/>
    <cellStyle name="Обычный 31" xfId="1096"/>
    <cellStyle name="Обычный 4" xfId="858"/>
    <cellStyle name="Обычный 4 2" xfId="859"/>
    <cellStyle name="Обычный 4 2 2" xfId="860"/>
    <cellStyle name="Обычный 4 2 3" xfId="861"/>
    <cellStyle name="Обычный 4 2 4" xfId="862"/>
    <cellStyle name="Обычный 4 2 5" xfId="863"/>
    <cellStyle name="Обычный 4 2 6" xfId="864"/>
    <cellStyle name="Обычный 5" xfId="865"/>
    <cellStyle name="Обычный 5 2" xfId="866"/>
    <cellStyle name="Обычный 6" xfId="867"/>
    <cellStyle name="Обычный 6 2" xfId="868"/>
    <cellStyle name="Обычный 6 2 2" xfId="869"/>
    <cellStyle name="Обычный 6 2 3" xfId="870"/>
    <cellStyle name="Обычный 6 2 4" xfId="871"/>
    <cellStyle name="Обычный 6 2 5" xfId="872"/>
    <cellStyle name="Обычный 6 2 6" xfId="873"/>
    <cellStyle name="Обычный 7" xfId="874"/>
    <cellStyle name="Обычный 8" xfId="875"/>
    <cellStyle name="Обычный 8 2" xfId="876"/>
    <cellStyle name="Обычный 8 3" xfId="877"/>
    <cellStyle name="Обычный 8 4" xfId="878"/>
    <cellStyle name="Обычный 8 5" xfId="879"/>
    <cellStyle name="Обычный 8 6" xfId="880"/>
    <cellStyle name="Обычный 9" xfId="1045"/>
    <cellStyle name="Обычный 9 2" xfId="881"/>
    <cellStyle name="Обычный 9 3" xfId="882"/>
    <cellStyle name="Підсумок" xfId="883"/>
    <cellStyle name="Плохой 2" xfId="884"/>
    <cellStyle name="Плохой 2 2" xfId="885"/>
    <cellStyle name="Плохой 2 3" xfId="886"/>
    <cellStyle name="Плохой 2 4" xfId="887"/>
    <cellStyle name="Плохой 2 5" xfId="888"/>
    <cellStyle name="Плохой 3" xfId="889"/>
    <cellStyle name="Плохой 3 2" xfId="890"/>
    <cellStyle name="Плохой 4" xfId="891"/>
    <cellStyle name="Плохой 5" xfId="892"/>
    <cellStyle name="Поганий" xfId="893"/>
    <cellStyle name="Пояснение 2" xfId="894"/>
    <cellStyle name="Пояснение 2 2" xfId="895"/>
    <cellStyle name="Пояснение 2 3" xfId="896"/>
    <cellStyle name="Пояснение 2 4" xfId="897"/>
    <cellStyle name="Пояснение 2 5" xfId="898"/>
    <cellStyle name="Пояснение 3" xfId="899"/>
    <cellStyle name="Пояснение 3 2" xfId="900"/>
    <cellStyle name="Пояснение 4" xfId="901"/>
    <cellStyle name="Пояснение 5" xfId="902"/>
    <cellStyle name="Примечание 2" xfId="903"/>
    <cellStyle name="Примечание 2 2" xfId="904"/>
    <cellStyle name="Примечание 2 3" xfId="905"/>
    <cellStyle name="Примечание 2 4" xfId="906"/>
    <cellStyle name="Примечание 2 5" xfId="907"/>
    <cellStyle name="Примечание 2 6" xfId="908"/>
    <cellStyle name="Примечание 2 7" xfId="909"/>
    <cellStyle name="Примечание 3" xfId="910"/>
    <cellStyle name="Примечание 3 2" xfId="911"/>
    <cellStyle name="Примечание 4" xfId="912"/>
    <cellStyle name="Примечание 5" xfId="913"/>
    <cellStyle name="Примітка" xfId="914"/>
    <cellStyle name="Примітка 2" xfId="915"/>
    <cellStyle name="Примітка 3" xfId="916"/>
    <cellStyle name="Примітка 4" xfId="917"/>
    <cellStyle name="Примітка 5" xfId="918"/>
    <cellStyle name="Примітка 6" xfId="919"/>
    <cellStyle name="Результат" xfId="920"/>
    <cellStyle name="Связанная ячейка 2" xfId="921"/>
    <cellStyle name="Связанная ячейка 2 2" xfId="922"/>
    <cellStyle name="Связанная ячейка 2 3" xfId="923"/>
    <cellStyle name="Связанная ячейка 2 4" xfId="924"/>
    <cellStyle name="Связанная ячейка 2 5" xfId="925"/>
    <cellStyle name="Связанная ячейка 3" xfId="926"/>
    <cellStyle name="Связанная ячейка 3 2" xfId="927"/>
    <cellStyle name="Связанная ячейка 4" xfId="928"/>
    <cellStyle name="Связанная ячейка 5" xfId="929"/>
    <cellStyle name="Середній" xfId="930"/>
    <cellStyle name="Стиль 1" xfId="931"/>
    <cellStyle name="Текст попередження" xfId="932"/>
    <cellStyle name="Текст пояснення" xfId="933"/>
    <cellStyle name="Текст предупреждения 2" xfId="934"/>
    <cellStyle name="Текст предупреждения 2 2" xfId="935"/>
    <cellStyle name="Текст предупреждения 2 3" xfId="936"/>
    <cellStyle name="Текст предупреждения 2 4" xfId="937"/>
    <cellStyle name="Текст предупреждения 2 5" xfId="938"/>
    <cellStyle name="Текст предупреждения 3" xfId="939"/>
    <cellStyle name="Текст предупреждения 3 2" xfId="940"/>
    <cellStyle name="Текст предупреждения 4" xfId="941"/>
    <cellStyle name="Текст предупреждения 5" xfId="942"/>
    <cellStyle name="Тысячи [0]_Розподіл (2)" xfId="943"/>
    <cellStyle name="Тысячи_бюджет 1998 по клас." xfId="944"/>
    <cellStyle name="Финансовый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4 3" xfId="951"/>
    <cellStyle name="Финансовый 2 4 4" xfId="952"/>
    <cellStyle name="Финансовый 2 4 5" xfId="953"/>
    <cellStyle name="Финансовый 2 4 6" xfId="954"/>
    <cellStyle name="Финансовый 2 5" xfId="955"/>
    <cellStyle name="Финансовый 2 6" xfId="956"/>
    <cellStyle name="Финансовый 2 7" xfId="957"/>
    <cellStyle name="Финансовый 2 8" xfId="958"/>
    <cellStyle name="Финансовый 2 9" xfId="959"/>
    <cellStyle name="Финансовый 3" xfId="960"/>
    <cellStyle name="Финансовый 3 2" xfId="961"/>
    <cellStyle name="Финансовый 3 2 2" xfId="962"/>
    <cellStyle name="Финансовый 3 2 3" xfId="963"/>
    <cellStyle name="Финансовый 3 2 4" xfId="964"/>
    <cellStyle name="Финансовый 3 2 5" xfId="965"/>
    <cellStyle name="Финансовый 3 2 6" xfId="966"/>
    <cellStyle name="Финансовый 3 3" xfId="967"/>
    <cellStyle name="Финансовый 4" xfId="968"/>
    <cellStyle name="Финансовый 4 10" xfId="969"/>
    <cellStyle name="Финансовый 4 11" xfId="970"/>
    <cellStyle name="Финансовый 4 2" xfId="971"/>
    <cellStyle name="Финансовый 4 2 2" xfId="972"/>
    <cellStyle name="Финансовый 4 2 2 2" xfId="973"/>
    <cellStyle name="Финансовый 4 2 2 3" xfId="974"/>
    <cellStyle name="Финансовый 4 2 2 4" xfId="975"/>
    <cellStyle name="Финансовый 4 2 2 5" xfId="976"/>
    <cellStyle name="Финансовый 4 2 2 6" xfId="977"/>
    <cellStyle name="Финансовый 4 2 3" xfId="978"/>
    <cellStyle name="Финансовый 4 2 4" xfId="979"/>
    <cellStyle name="Финансовый 4 2 5" xfId="980"/>
    <cellStyle name="Финансовый 4 2 6" xfId="981"/>
    <cellStyle name="Финансовый 4 2 7" xfId="982"/>
    <cellStyle name="Финансовый 4 3" xfId="983"/>
    <cellStyle name="Финансовый 4 3 2" xfId="984"/>
    <cellStyle name="Финансовый 4 3 2 2" xfId="985"/>
    <cellStyle name="Финансовый 4 3 2 3" xfId="986"/>
    <cellStyle name="Финансовый 4 3 2 4" xfId="987"/>
    <cellStyle name="Финансовый 4 3 2 5" xfId="988"/>
    <cellStyle name="Финансовый 4 3 2 6" xfId="989"/>
    <cellStyle name="Финансовый 4 3 3" xfId="990"/>
    <cellStyle name="Финансовый 4 3 4" xfId="991"/>
    <cellStyle name="Финансовый 4 3 5" xfId="992"/>
    <cellStyle name="Финансовый 4 3 6" xfId="993"/>
    <cellStyle name="Финансовый 4 3 7" xfId="994"/>
    <cellStyle name="Финансовый 4 4" xfId="995"/>
    <cellStyle name="Финансовый 4 4 2" xfId="996"/>
    <cellStyle name="Финансовый 4 4 3" xfId="997"/>
    <cellStyle name="Финансовый 4 4 4" xfId="998"/>
    <cellStyle name="Финансовый 4 4 5" xfId="999"/>
    <cellStyle name="Финансовый 4 4 6" xfId="1000"/>
    <cellStyle name="Финансовый 4 5" xfId="1001"/>
    <cellStyle name="Финансовый 4 5 2" xfId="1002"/>
    <cellStyle name="Финансовый 4 5 3" xfId="1003"/>
    <cellStyle name="Финансовый 4 5 4" xfId="1004"/>
    <cellStyle name="Финансовый 4 5 5" xfId="1005"/>
    <cellStyle name="Финансовый 4 5 6" xfId="1006"/>
    <cellStyle name="Финансовый 4 6" xfId="1007"/>
    <cellStyle name="Финансовый 4 6 2" xfId="1008"/>
    <cellStyle name="Финансовый 4 6 3" xfId="1009"/>
    <cellStyle name="Финансовый 4 6 4" xfId="1010"/>
    <cellStyle name="Финансовый 4 6 5" xfId="1011"/>
    <cellStyle name="Финансовый 4 6 6" xfId="1012"/>
    <cellStyle name="Финансовый 4 7" xfId="1013"/>
    <cellStyle name="Финансовый 4 8" xfId="1014"/>
    <cellStyle name="Финансовый 4 9" xfId="1015"/>
    <cellStyle name="Финансовый 5" xfId="1016"/>
    <cellStyle name="Финансовый 6" xfId="1017"/>
    <cellStyle name="Финансовый 7" xfId="1018"/>
    <cellStyle name="Финансовый 7 2" xfId="1019"/>
    <cellStyle name="Финансовый 7 3" xfId="1020"/>
    <cellStyle name="Финансовый 7 4" xfId="1021"/>
    <cellStyle name="Финансовый 7 5" xfId="1022"/>
    <cellStyle name="Финансовый 7 6" xfId="1023"/>
    <cellStyle name="Финансовый 8" xfId="1024"/>
    <cellStyle name="Финансовый 8 2" xfId="1025"/>
    <cellStyle name="Финансовый 8 3" xfId="1026"/>
    <cellStyle name="Финансовый 8 4" xfId="1027"/>
    <cellStyle name="Финансовый 8 5" xfId="1028"/>
    <cellStyle name="Финансовый 8 6" xfId="1029"/>
    <cellStyle name="Финансовый 9" xfId="1030"/>
    <cellStyle name="Финансовый 9 2" xfId="1031"/>
    <cellStyle name="Финансовый 9 3" xfId="1032"/>
    <cellStyle name="Финансовый 9 4" xfId="1033"/>
    <cellStyle name="Финансовый 9 5" xfId="1034"/>
    <cellStyle name="Финансовый 9 6" xfId="1035"/>
    <cellStyle name="Хороший 2" xfId="1036"/>
    <cellStyle name="Хороший 2 2" xfId="1037"/>
    <cellStyle name="Хороший 2 3" xfId="1038"/>
    <cellStyle name="Хороший 2 4" xfId="1039"/>
    <cellStyle name="Хороший 2 5" xfId="1040"/>
    <cellStyle name="Хороший 3" xfId="1041"/>
    <cellStyle name="Хороший 3 2" xfId="1042"/>
    <cellStyle name="Хороший 4" xfId="1043"/>
    <cellStyle name="Хороший 5" xfId="10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sp macro="" textlink="">
      <xdr:nvSpPr>
        <xdr:cNvPr id="8" name="AutoShape 61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sp macro="" textlink="">
      <xdr:nvSpPr>
        <xdr:cNvPr id="9" name="AutoShape 65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sp macro="" textlink="">
      <xdr:nvSpPr>
        <xdr:cNvPr id="10" name="AutoShape 65" descr="☑"/>
        <xdr:cNvSpPr>
          <a:spLocks noChangeAspect="1" noChangeArrowheads="1"/>
        </xdr:cNvSpPr>
      </xdr:nvSpPr>
      <xdr:spPr bwMode="auto">
        <a:xfrm>
          <a:off x="2857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523875</xdr:colOff>
      <xdr:row>2</xdr:row>
      <xdr:rowOff>66675</xdr:rowOff>
    </xdr:from>
    <xdr:to>
      <xdr:col>1</xdr:col>
      <xdr:colOff>828675</xdr:colOff>
      <xdr:row>2</xdr:row>
      <xdr:rowOff>371475</xdr:rowOff>
    </xdr:to>
    <xdr:sp macro="" textlink="">
      <xdr:nvSpPr>
        <xdr:cNvPr id="11" name="AutoShape 61" descr="☑"/>
        <xdr:cNvSpPr>
          <a:spLocks noChangeAspect="1" noChangeArrowheads="1"/>
        </xdr:cNvSpPr>
      </xdr:nvSpPr>
      <xdr:spPr bwMode="auto">
        <a:xfrm>
          <a:off x="885825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247650</xdr:colOff>
      <xdr:row>1</xdr:row>
      <xdr:rowOff>1085850</xdr:rowOff>
    </xdr:from>
    <xdr:to>
      <xdr:col>1</xdr:col>
      <xdr:colOff>552450</xdr:colOff>
      <xdr:row>2</xdr:row>
      <xdr:rowOff>171450</xdr:rowOff>
    </xdr:to>
    <xdr:sp macro="" textlink="">
      <xdr:nvSpPr>
        <xdr:cNvPr id="12" name="AutoShape 65" descr="☑"/>
        <xdr:cNvSpPr>
          <a:spLocks noChangeAspect="1" noChangeArrowheads="1"/>
        </xdr:cNvSpPr>
      </xdr:nvSpPr>
      <xdr:spPr bwMode="auto">
        <a:xfrm>
          <a:off x="609600" y="14192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N1" sqref="N1:N1048576"/>
    </sheetView>
  </sheetViews>
  <sheetFormatPr defaultRowHeight="15"/>
  <cols>
    <col min="1" max="1" width="5.42578125" customWidth="1"/>
    <col min="2" max="2" width="14.42578125" customWidth="1"/>
    <col min="3" max="3" width="16.85546875" customWidth="1"/>
    <col min="4" max="4" width="12.140625" customWidth="1"/>
    <col min="5" max="5" width="5.85546875" customWidth="1"/>
    <col min="7" max="7" width="7.28515625" customWidth="1"/>
    <col min="8" max="8" width="7" customWidth="1"/>
    <col min="10" max="10" width="8.140625" customWidth="1"/>
    <col min="11" max="11" width="7" customWidth="1"/>
    <col min="12" max="12" width="9.140625" customWidth="1"/>
    <col min="13" max="13" width="15.42578125" customWidth="1"/>
  </cols>
  <sheetData>
    <row r="1" spans="1:13" ht="26.25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96" customHeight="1">
      <c r="A2" s="18" t="s">
        <v>14</v>
      </c>
      <c r="B2" s="18" t="s">
        <v>15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7" t="s">
        <v>17</v>
      </c>
      <c r="J2" s="19" t="s">
        <v>10</v>
      </c>
      <c r="K2" s="6" t="s">
        <v>11</v>
      </c>
      <c r="L2" s="6" t="s">
        <v>12</v>
      </c>
      <c r="M2" s="19" t="s">
        <v>13</v>
      </c>
    </row>
    <row r="3" spans="1:13" ht="89.25">
      <c r="A3" s="14">
        <v>1</v>
      </c>
      <c r="B3" s="15" t="s">
        <v>19</v>
      </c>
      <c r="C3" s="21" t="s">
        <v>20</v>
      </c>
      <c r="D3" s="20" t="s">
        <v>21</v>
      </c>
      <c r="E3" s="1" t="s">
        <v>1</v>
      </c>
      <c r="F3" s="2">
        <v>12.18</v>
      </c>
      <c r="G3" s="3">
        <f t="shared" ref="G3:G12" si="0">F3*1.1</f>
        <v>13.398000000000001</v>
      </c>
      <c r="H3" s="3">
        <f t="shared" ref="H3" si="1">G3*7%</f>
        <v>0.93786000000000014</v>
      </c>
      <c r="I3" s="4">
        <f t="shared" ref="I3" si="2">G3*1.07</f>
        <v>14.335860000000002</v>
      </c>
      <c r="J3" s="5">
        <v>1000</v>
      </c>
      <c r="K3" s="8">
        <v>0</v>
      </c>
      <c r="L3" s="5">
        <f t="shared" ref="L3" si="3">J3-K3</f>
        <v>1000</v>
      </c>
      <c r="M3" s="9">
        <f t="shared" ref="M3" si="4">L3*I3</f>
        <v>14335.860000000002</v>
      </c>
    </row>
    <row r="4" spans="1:13" ht="25.5">
      <c r="A4" s="14">
        <v>2</v>
      </c>
      <c r="B4" s="15" t="s">
        <v>22</v>
      </c>
      <c r="C4" s="21" t="s">
        <v>18</v>
      </c>
      <c r="D4" s="20" t="s">
        <v>23</v>
      </c>
      <c r="E4" s="1" t="s">
        <v>0</v>
      </c>
      <c r="F4" s="2">
        <v>77</v>
      </c>
      <c r="G4" s="3">
        <f t="shared" si="0"/>
        <v>84.7</v>
      </c>
      <c r="H4" s="3">
        <f t="shared" ref="H4" si="5">G4*7%</f>
        <v>5.9290000000000012</v>
      </c>
      <c r="I4" s="4">
        <f t="shared" ref="I4" si="6">G4*1.07</f>
        <v>90.629000000000005</v>
      </c>
      <c r="J4" s="5">
        <v>350</v>
      </c>
      <c r="K4" s="8">
        <v>50</v>
      </c>
      <c r="L4" s="5">
        <f t="shared" ref="L4" si="7">J4-K4</f>
        <v>300</v>
      </c>
      <c r="M4" s="9">
        <f t="shared" ref="M4" si="8">L4*I4</f>
        <v>27188.7</v>
      </c>
    </row>
    <row r="5" spans="1:13" ht="63.75" customHeight="1">
      <c r="A5" s="14">
        <v>3</v>
      </c>
      <c r="B5" s="15" t="s">
        <v>24</v>
      </c>
      <c r="C5" s="22" t="s">
        <v>26</v>
      </c>
      <c r="D5" s="20" t="s">
        <v>25</v>
      </c>
      <c r="E5" s="1" t="s">
        <v>0</v>
      </c>
      <c r="F5" s="2">
        <v>21.96</v>
      </c>
      <c r="G5" s="3">
        <f t="shared" si="0"/>
        <v>24.156000000000002</v>
      </c>
      <c r="H5" s="3">
        <f t="shared" ref="H5" si="9">G5*7%</f>
        <v>1.6909200000000004</v>
      </c>
      <c r="I5" s="4">
        <f t="shared" ref="I5" si="10">G5*1.07</f>
        <v>25.846920000000004</v>
      </c>
      <c r="J5" s="5">
        <v>1400</v>
      </c>
      <c r="K5" s="8">
        <v>0</v>
      </c>
      <c r="L5" s="5">
        <f t="shared" ref="L5" si="11">J5-K5</f>
        <v>1400</v>
      </c>
      <c r="M5" s="9">
        <f t="shared" ref="M5" si="12">L5*I5</f>
        <v>36185.688000000009</v>
      </c>
    </row>
    <row r="6" spans="1:13" ht="38.25">
      <c r="A6" s="14">
        <v>4</v>
      </c>
      <c r="B6" s="15" t="s">
        <v>33</v>
      </c>
      <c r="C6" s="21" t="s">
        <v>27</v>
      </c>
      <c r="D6" s="20" t="s">
        <v>28</v>
      </c>
      <c r="E6" s="1" t="s">
        <v>1</v>
      </c>
      <c r="F6" s="2">
        <v>237</v>
      </c>
      <c r="G6" s="3">
        <f t="shared" si="0"/>
        <v>260.70000000000005</v>
      </c>
      <c r="H6" s="3">
        <f t="shared" ref="H6" si="13">G6*7%</f>
        <v>18.249000000000006</v>
      </c>
      <c r="I6" s="4">
        <f t="shared" ref="I6" si="14">G6*1.07</f>
        <v>278.94900000000007</v>
      </c>
      <c r="J6" s="5">
        <v>200</v>
      </c>
      <c r="K6" s="8">
        <v>170</v>
      </c>
      <c r="L6" s="5">
        <f t="shared" ref="L6" si="15">J6-K6</f>
        <v>30</v>
      </c>
      <c r="M6" s="9">
        <f t="shared" ref="M6" si="16">L6*I6</f>
        <v>8368.4700000000012</v>
      </c>
    </row>
    <row r="7" spans="1:13" ht="57.75" customHeight="1">
      <c r="A7" s="14">
        <v>5</v>
      </c>
      <c r="B7" s="13" t="s">
        <v>29</v>
      </c>
      <c r="C7" s="21" t="s">
        <v>44</v>
      </c>
      <c r="D7" s="20" t="s">
        <v>43</v>
      </c>
      <c r="E7" s="1" t="s">
        <v>1</v>
      </c>
      <c r="F7" s="2">
        <v>503.33</v>
      </c>
      <c r="G7" s="3">
        <f t="shared" si="0"/>
        <v>553.66300000000001</v>
      </c>
      <c r="H7" s="3">
        <f t="shared" ref="H7" si="17">G7*7%</f>
        <v>38.756410000000002</v>
      </c>
      <c r="I7" s="4">
        <f t="shared" ref="I7" si="18">G7*1.07</f>
        <v>592.41941000000008</v>
      </c>
      <c r="J7" s="5">
        <v>485</v>
      </c>
      <c r="K7" s="8">
        <v>435</v>
      </c>
      <c r="L7" s="5">
        <f t="shared" ref="L7" si="19">J7-K7</f>
        <v>50</v>
      </c>
      <c r="M7" s="9">
        <f t="shared" ref="M7" si="20">L7*I7</f>
        <v>29620.970500000003</v>
      </c>
    </row>
    <row r="8" spans="1:13" ht="51">
      <c r="A8" s="14">
        <v>6</v>
      </c>
      <c r="B8" s="15" t="s">
        <v>2</v>
      </c>
      <c r="C8" s="21" t="s">
        <v>30</v>
      </c>
      <c r="D8" s="20" t="s">
        <v>31</v>
      </c>
      <c r="E8" s="1" t="s">
        <v>1</v>
      </c>
      <c r="F8" s="2">
        <v>856</v>
      </c>
      <c r="G8" s="3">
        <f t="shared" si="0"/>
        <v>941.6</v>
      </c>
      <c r="H8" s="3">
        <f t="shared" ref="H8:H9" si="21">G8*7%</f>
        <v>65.912000000000006</v>
      </c>
      <c r="I8" s="4">
        <f t="shared" ref="I8:I9" si="22">G8*1.07</f>
        <v>1007.5120000000001</v>
      </c>
      <c r="J8" s="5">
        <v>920</v>
      </c>
      <c r="K8" s="8">
        <v>820</v>
      </c>
      <c r="L8" s="5">
        <f t="shared" ref="L8:L9" si="23">J8-K8</f>
        <v>100</v>
      </c>
      <c r="M8" s="9">
        <f t="shared" ref="M8:M9" si="24">L8*I8</f>
        <v>100751.20000000001</v>
      </c>
    </row>
    <row r="9" spans="1:13" ht="51">
      <c r="A9" s="14">
        <v>7</v>
      </c>
      <c r="B9" s="15" t="s">
        <v>2</v>
      </c>
      <c r="C9" s="21" t="s">
        <v>32</v>
      </c>
      <c r="D9" s="20" t="s">
        <v>3</v>
      </c>
      <c r="E9" s="1" t="s">
        <v>1</v>
      </c>
      <c r="F9" s="2">
        <v>705.67</v>
      </c>
      <c r="G9" s="3">
        <f t="shared" si="0"/>
        <v>776.23699999999997</v>
      </c>
      <c r="H9" s="3">
        <f t="shared" si="21"/>
        <v>54.336590000000001</v>
      </c>
      <c r="I9" s="4">
        <f t="shared" si="22"/>
        <v>830.57358999999997</v>
      </c>
      <c r="J9" s="5">
        <v>900</v>
      </c>
      <c r="K9" s="8">
        <v>750</v>
      </c>
      <c r="L9" s="5">
        <f t="shared" si="23"/>
        <v>150</v>
      </c>
      <c r="M9" s="9">
        <f t="shared" si="24"/>
        <v>124586.0385</v>
      </c>
    </row>
    <row r="10" spans="1:13" ht="51">
      <c r="A10" s="14">
        <v>8</v>
      </c>
      <c r="B10" s="15" t="s">
        <v>34</v>
      </c>
      <c r="C10" s="21" t="s">
        <v>35</v>
      </c>
      <c r="D10" s="20" t="s">
        <v>36</v>
      </c>
      <c r="E10" s="1" t="s">
        <v>1</v>
      </c>
      <c r="F10" s="2">
        <v>320</v>
      </c>
      <c r="G10" s="3">
        <f t="shared" si="0"/>
        <v>352</v>
      </c>
      <c r="H10" s="3">
        <f t="shared" ref="H10" si="25">G10*7%</f>
        <v>24.64</v>
      </c>
      <c r="I10" s="4">
        <f t="shared" ref="I10" si="26">G10*1.07</f>
        <v>376.64000000000004</v>
      </c>
      <c r="J10" s="5">
        <v>570</v>
      </c>
      <c r="K10" s="8">
        <v>470</v>
      </c>
      <c r="L10" s="5">
        <f t="shared" ref="L10" si="27">J10-K10</f>
        <v>100</v>
      </c>
      <c r="M10" s="9">
        <f t="shared" ref="M10" si="28">L10*I10</f>
        <v>37664.000000000007</v>
      </c>
    </row>
    <row r="11" spans="1:13" ht="76.5">
      <c r="A11" s="14">
        <v>9</v>
      </c>
      <c r="B11" s="15" t="s">
        <v>39</v>
      </c>
      <c r="C11" s="21" t="s">
        <v>37</v>
      </c>
      <c r="D11" s="20" t="s">
        <v>38</v>
      </c>
      <c r="E11" s="1" t="s">
        <v>0</v>
      </c>
      <c r="F11" s="2">
        <v>2400</v>
      </c>
      <c r="G11" s="3">
        <f t="shared" si="0"/>
        <v>2640</v>
      </c>
      <c r="H11" s="3">
        <f t="shared" ref="H11" si="29">G11*7%</f>
        <v>184.8</v>
      </c>
      <c r="I11" s="4">
        <f t="shared" ref="I11" si="30">G11*1.07</f>
        <v>2824.8</v>
      </c>
      <c r="J11" s="5">
        <v>90</v>
      </c>
      <c r="K11" s="8">
        <v>60</v>
      </c>
      <c r="L11" s="5">
        <f t="shared" ref="L11" si="31">J11-K11</f>
        <v>30</v>
      </c>
      <c r="M11" s="9">
        <f t="shared" ref="M11" si="32">L11*I11</f>
        <v>84744</v>
      </c>
    </row>
    <row r="12" spans="1:13" ht="26.25">
      <c r="A12" s="14">
        <v>10</v>
      </c>
      <c r="B12" s="15" t="s">
        <v>40</v>
      </c>
      <c r="C12" s="21" t="s">
        <v>41</v>
      </c>
      <c r="D12" s="20" t="s">
        <v>42</v>
      </c>
      <c r="E12" s="1" t="s">
        <v>0</v>
      </c>
      <c r="F12" s="2">
        <v>22.37</v>
      </c>
      <c r="G12" s="3">
        <f t="shared" si="0"/>
        <v>24.607000000000003</v>
      </c>
      <c r="H12" s="3">
        <f t="shared" ref="H12" si="33">G12*7%</f>
        <v>1.7224900000000003</v>
      </c>
      <c r="I12" s="4">
        <f t="shared" ref="I12" si="34">G12*1.07</f>
        <v>26.329490000000003</v>
      </c>
      <c r="J12" s="5">
        <v>1200</v>
      </c>
      <c r="K12" s="8">
        <v>900</v>
      </c>
      <c r="L12" s="5">
        <f t="shared" ref="L12" si="35">J12-K12</f>
        <v>300</v>
      </c>
      <c r="M12" s="9">
        <f t="shared" ref="M12" si="36">L12*I12</f>
        <v>7898.8470000000007</v>
      </c>
    </row>
    <row r="13" spans="1:13" ht="36" customHeight="1">
      <c r="A13" s="10"/>
      <c r="B13" s="12" t="s">
        <v>16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>
        <f>SUM(M3:M12)</f>
        <v>471343.77400000003</v>
      </c>
    </row>
    <row r="15" spans="1:13" ht="18.75">
      <c r="B15" s="16"/>
      <c r="E15" s="16"/>
      <c r="F15" s="16"/>
      <c r="G15" s="16"/>
      <c r="H15" s="17"/>
    </row>
    <row r="16" spans="1:13" ht="18.75">
      <c r="B16" s="16"/>
      <c r="E16" s="16"/>
      <c r="F16" s="16"/>
      <c r="G16" s="16"/>
      <c r="H16" s="17"/>
    </row>
    <row r="17" spans="2:8" ht="18.75">
      <c r="B17" s="16"/>
      <c r="E17" s="16"/>
      <c r="F17" s="16"/>
      <c r="G17" s="16"/>
      <c r="H17" s="17"/>
    </row>
    <row r="18" spans="2:8" ht="18.75">
      <c r="B18" s="16"/>
      <c r="E18" s="16"/>
      <c r="F18" s="16"/>
      <c r="G18" s="16"/>
      <c r="H18" s="17"/>
    </row>
    <row r="19" spans="2:8" ht="18.75">
      <c r="B19" s="16"/>
      <c r="E19" s="16"/>
      <c r="F19" s="16"/>
      <c r="G19" s="16"/>
      <c r="H19" s="17"/>
    </row>
    <row r="20" spans="2:8" ht="18.75">
      <c r="B20" s="16"/>
      <c r="E20" s="16"/>
      <c r="F20" s="16"/>
      <c r="G20" s="16"/>
      <c r="H20" s="17"/>
    </row>
    <row r="21" spans="2:8" ht="18.75">
      <c r="E21" s="16"/>
      <c r="F21" s="16"/>
      <c r="G21" s="16"/>
      <c r="H21" s="17"/>
    </row>
    <row r="22" spans="2:8" ht="18.75">
      <c r="B22" s="16"/>
      <c r="C22" s="16"/>
      <c r="E22" s="16"/>
      <c r="F22" s="16"/>
      <c r="G22" s="16"/>
      <c r="H22" s="17"/>
    </row>
    <row r="23" spans="2:8" ht="18.75">
      <c r="B23" s="16"/>
      <c r="C23" s="16"/>
      <c r="E23" s="16"/>
      <c r="F23" s="16"/>
      <c r="G23" s="16"/>
      <c r="H23" s="17"/>
    </row>
    <row r="24" spans="2:8" ht="18.75">
      <c r="B24" s="16"/>
      <c r="C24" s="16"/>
      <c r="E24" s="16"/>
      <c r="F24" s="16"/>
      <c r="G24" s="16"/>
      <c r="H24" s="17"/>
    </row>
  </sheetData>
  <mergeCells count="1">
    <mergeCell ref="A1:M1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2021-04-14T09:20:28Z</cp:lastPrinted>
  <dcterms:created xsi:type="dcterms:W3CDTF">2021-03-19T12:57:27Z</dcterms:created>
  <dcterms:modified xsi:type="dcterms:W3CDTF">2021-04-15T09:21:44Z</dcterms:modified>
</cp:coreProperties>
</file>