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Лист1!$A$1:$M$25</definedName>
  </definedNames>
  <calcPr calcId="124519"/>
</workbook>
</file>

<file path=xl/calcChain.xml><?xml version="1.0" encoding="utf-8"?>
<calcChain xmlns="http://schemas.openxmlformats.org/spreadsheetml/2006/main">
  <c r="L7" i="1"/>
  <c r="G7"/>
  <c r="H7" s="1"/>
  <c r="M7" l="1"/>
  <c r="I7"/>
  <c r="L6" l="1"/>
  <c r="G6"/>
  <c r="H6" s="1"/>
  <c r="L5"/>
  <c r="G5"/>
  <c r="H5" s="1"/>
  <c r="L4"/>
  <c r="I4"/>
  <c r="G4"/>
  <c r="H4" s="1"/>
  <c r="L3"/>
  <c r="G3"/>
  <c r="H3" s="1"/>
  <c r="L12"/>
  <c r="G12"/>
  <c r="H12" s="1"/>
  <c r="L11"/>
  <c r="G11"/>
  <c r="H11" s="1"/>
  <c r="L10"/>
  <c r="G10"/>
  <c r="H10" s="1"/>
  <c r="L9"/>
  <c r="G9"/>
  <c r="H9" s="1"/>
  <c r="L8"/>
  <c r="G8"/>
  <c r="H8" s="1"/>
  <c r="I6" l="1"/>
  <c r="M6" s="1"/>
  <c r="M5"/>
  <c r="I5"/>
  <c r="M4"/>
  <c r="M3"/>
  <c r="I3"/>
  <c r="I12"/>
  <c r="M12" s="1"/>
  <c r="I11"/>
  <c r="M11" s="1"/>
  <c r="I10"/>
  <c r="M10" s="1"/>
  <c r="I9"/>
  <c r="M9" s="1"/>
  <c r="I8"/>
  <c r="M8" s="1"/>
  <c r="M13" l="1"/>
</calcChain>
</file>

<file path=xl/sharedStrings.xml><?xml version="1.0" encoding="utf-8"?>
<sst xmlns="http://schemas.openxmlformats.org/spreadsheetml/2006/main" count="54" uniqueCount="47">
  <si>
    <t>таб</t>
  </si>
  <si>
    <t>амп</t>
  </si>
  <si>
    <t>фл</t>
  </si>
  <si>
    <t>Деферасірокс (Deferasirox)</t>
  </si>
  <si>
    <t>таблетки (дисперговані): 500 мг</t>
  </si>
  <si>
    <t>ексіджад</t>
  </si>
  <si>
    <t xml:space="preserve">Спіронолактон (Spironolactone) </t>
  </si>
  <si>
    <t>ВЕРОШПІРОН</t>
  </si>
  <si>
    <t>ОМЕПРАЗОЛ</t>
  </si>
  <si>
    <t>тверда пероральна лікарська форма: 20 мг;</t>
  </si>
  <si>
    <t>ОМЕПРАЗОЛ-ДАРНИЦЯ</t>
  </si>
  <si>
    <t>Омепразол (Omeprazole)</t>
  </si>
  <si>
    <t>Левотироксин (Levothyroxine)</t>
  </si>
  <si>
    <t>таблетки: 50 мкг;(натрієва сіль)</t>
  </si>
  <si>
    <t>ЕУТИРОКС</t>
  </si>
  <si>
    <t>розчин (очні краплі): 0,3 % по 5мл у фл</t>
  </si>
  <si>
    <t>ФЛОКСАЛ®</t>
  </si>
  <si>
    <t>Офлоксацин (Ofloxacin)</t>
  </si>
  <si>
    <t>Кофеїну цитрат (Caffeine citrate)</t>
  </si>
  <si>
    <t>ін’єкції: 20 мг/мл (еквівалентно 10 мг кофеїну основи/мл) по 1 мл в ампулі</t>
  </si>
  <si>
    <t>пейона</t>
  </si>
  <si>
    <t>Хлоргексидин (Chlorhexidine)</t>
  </si>
  <si>
    <t>ХЛОРГЕКСИДИН</t>
  </si>
  <si>
    <t>Повідон йоду (Povidone iodine)</t>
  </si>
  <si>
    <t>розчин: 10 % (еквівалентно 1 % активного йоду)</t>
  </si>
  <si>
    <t>БЕТАДИНЕ®</t>
  </si>
  <si>
    <t xml:space="preserve">Теофілін (Theophylline) </t>
  </si>
  <si>
    <t>ін’єкції: 2% в ампулах</t>
  </si>
  <si>
    <t>ЕУФІЛІН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</si>
  <si>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</si>
  <si>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</si>
  <si>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</si>
  <si>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</si>
  <si>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</si>
  <si>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</si>
  <si>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</si>
  <si>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</si>
  <si>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</si>
  <si>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</si>
  <si>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</si>
  <si>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</si>
  <si>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</si>
  <si>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r>
      <t xml:space="preserve">розчин: </t>
    </r>
    <r>
      <rPr>
        <b/>
        <u/>
        <sz val="10"/>
        <rFont val="Times New Roman"/>
        <family val="1"/>
        <charset val="204"/>
      </rPr>
      <t>0,05%; по 100мл</t>
    </r>
    <r>
      <rPr>
        <sz val="10"/>
        <rFont val="Times New Roman"/>
        <family val="1"/>
        <charset val="204"/>
      </rPr>
      <t xml:space="preserve"> (біглюконат)</t>
    </r>
  </si>
  <si>
    <r>
      <t xml:space="preserve">порошок для приготування розчину для ін’єкцій: </t>
    </r>
    <r>
      <rPr>
        <b/>
        <sz val="10"/>
        <rFont val="Times New Roman"/>
        <family val="1"/>
        <charset val="204"/>
      </rPr>
      <t>40 мг в ампулах порошок для приготування розчину для перорального застосування:</t>
    </r>
    <r>
      <rPr>
        <sz val="10"/>
        <rFont val="Times New Roman"/>
        <family val="1"/>
        <charset val="204"/>
      </rPr>
      <t xml:space="preserve"> 40 мг у саше </t>
    </r>
  </si>
  <si>
    <t>Ціна з ПДВ,грн  ( гр.7+8)</t>
  </si>
  <si>
    <t>таблетки: 25 мг;</t>
  </si>
  <si>
    <t>Технічне завдання ліки НП 13 (10 лотів) 2021 (2 частина)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</si>
</sst>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10" xfId="1094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1096" applyFont="1" applyBorder="1" applyAlignment="1">
      <alignment horizontal="center" vertical="top" wrapText="1"/>
    </xf>
    <xf numFmtId="0" fontId="28" fillId="0" borderId="10" xfId="0" applyFont="1" applyBorder="1"/>
    <xf numFmtId="2" fontId="26" fillId="0" borderId="10" xfId="0" applyNumberFormat="1" applyFont="1" applyBorder="1"/>
    <xf numFmtId="0" fontId="26" fillId="0" borderId="10" xfId="0" applyFont="1" applyBorder="1"/>
    <xf numFmtId="0" fontId="3" fillId="0" borderId="10" xfId="1094" applyFont="1" applyBorder="1" applyAlignment="1">
      <alignment horizontal="left" vertical="center" wrapText="1"/>
    </xf>
    <xf numFmtId="0" fontId="3" fillId="0" borderId="10" xfId="1096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1" fillId="0" borderId="0" xfId="0" applyFont="1"/>
    <xf numFmtId="0" fontId="32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4" fontId="31" fillId="0" borderId="0" xfId="0" applyNumberFormat="1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4" fontId="31" fillId="0" borderId="0" xfId="0" applyNumberFormat="1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sqref="A1:M1"/>
    </sheetView>
  </sheetViews>
  <sheetFormatPr defaultRowHeight="15"/>
  <cols>
    <col min="1" max="1" width="5.42578125" customWidth="1"/>
    <col min="2" max="2" width="14.42578125" customWidth="1"/>
    <col min="3" max="3" width="19.85546875" customWidth="1"/>
    <col min="4" max="4" width="12.140625" customWidth="1"/>
    <col min="7" max="7" width="7.28515625" customWidth="1"/>
    <col min="8" max="8" width="7" customWidth="1"/>
    <col min="11" max="11" width="7" customWidth="1"/>
    <col min="12" max="12" width="9.140625" customWidth="1"/>
    <col min="13" max="13" width="12.140625" customWidth="1"/>
  </cols>
  <sheetData>
    <row r="1" spans="1:13" ht="26.25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96" customHeight="1">
      <c r="A2" s="21" t="s">
        <v>39</v>
      </c>
      <c r="B2" s="21" t="s">
        <v>40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33</v>
      </c>
      <c r="H2" s="7" t="s">
        <v>34</v>
      </c>
      <c r="I2" s="8" t="s">
        <v>44</v>
      </c>
      <c r="J2" s="22" t="s">
        <v>35</v>
      </c>
      <c r="K2" s="7" t="s">
        <v>36</v>
      </c>
      <c r="L2" s="7" t="s">
        <v>37</v>
      </c>
      <c r="M2" s="22" t="s">
        <v>38</v>
      </c>
    </row>
    <row r="3" spans="1:13" ht="25.5">
      <c r="A3" s="18">
        <v>1</v>
      </c>
      <c r="B3" s="19" t="s">
        <v>6</v>
      </c>
      <c r="C3" s="16" t="s">
        <v>45</v>
      </c>
      <c r="D3" s="16" t="s">
        <v>7</v>
      </c>
      <c r="E3" s="11" t="s">
        <v>0</v>
      </c>
      <c r="F3" s="3">
        <v>1.42</v>
      </c>
      <c r="G3" s="4">
        <f t="shared" ref="G3" si="0">F3*1.1</f>
        <v>1.5620000000000001</v>
      </c>
      <c r="H3" s="4">
        <f t="shared" ref="H3" si="1">G3*7%</f>
        <v>0.10934000000000002</v>
      </c>
      <c r="I3" s="5">
        <f t="shared" ref="I3" si="2">G3*1.07</f>
        <v>1.67134</v>
      </c>
      <c r="J3" s="6">
        <v>580</v>
      </c>
      <c r="K3" s="9">
        <v>180</v>
      </c>
      <c r="L3" s="6">
        <f t="shared" ref="L3" si="3">J3-K3</f>
        <v>400</v>
      </c>
      <c r="M3" s="10">
        <f t="shared" ref="M3" si="4">L3*I3</f>
        <v>668.53600000000006</v>
      </c>
    </row>
    <row r="4" spans="1:13" ht="102">
      <c r="A4" s="18">
        <v>2</v>
      </c>
      <c r="B4" s="19" t="s">
        <v>11</v>
      </c>
      <c r="C4" s="17" t="s">
        <v>43</v>
      </c>
      <c r="D4" s="17" t="s">
        <v>8</v>
      </c>
      <c r="E4" s="2" t="s">
        <v>2</v>
      </c>
      <c r="F4" s="3">
        <v>140</v>
      </c>
      <c r="G4" s="4">
        <f t="shared" ref="G4" si="5">F4*1.1</f>
        <v>154</v>
      </c>
      <c r="H4" s="4">
        <f t="shared" ref="H4" si="6">G4*7%</f>
        <v>10.780000000000001</v>
      </c>
      <c r="I4" s="5">
        <f t="shared" ref="I4" si="7">G4*1.07</f>
        <v>164.78</v>
      </c>
      <c r="J4" s="6">
        <v>4140</v>
      </c>
      <c r="K4" s="9">
        <v>1180</v>
      </c>
      <c r="L4" s="6">
        <f t="shared" ref="L4" si="8">J4-K4</f>
        <v>2960</v>
      </c>
      <c r="M4" s="10">
        <f t="shared" ref="M4" si="9">L4*I4</f>
        <v>487748.8</v>
      </c>
    </row>
    <row r="5" spans="1:13" ht="38.25">
      <c r="A5" s="18">
        <v>3</v>
      </c>
      <c r="B5" s="19" t="s">
        <v>11</v>
      </c>
      <c r="C5" s="17" t="s">
        <v>9</v>
      </c>
      <c r="D5" s="17" t="s">
        <v>10</v>
      </c>
      <c r="E5" s="2" t="s">
        <v>0</v>
      </c>
      <c r="F5" s="3">
        <v>1.3</v>
      </c>
      <c r="G5" s="4">
        <f t="shared" ref="G5" si="10">F5*1.1</f>
        <v>1.4300000000000002</v>
      </c>
      <c r="H5" s="4">
        <f t="shared" ref="H5" si="11">G5*7%</f>
        <v>0.10010000000000002</v>
      </c>
      <c r="I5" s="5">
        <f t="shared" ref="I5" si="12">G5*1.07</f>
        <v>1.5301000000000002</v>
      </c>
      <c r="J5" s="6">
        <v>900</v>
      </c>
      <c r="K5" s="9">
        <v>400</v>
      </c>
      <c r="L5" s="6">
        <f t="shared" ref="L5" si="13">J5-K5</f>
        <v>500</v>
      </c>
      <c r="M5" s="10">
        <f t="shared" ref="M5" si="14">L5*I5</f>
        <v>765.05000000000007</v>
      </c>
    </row>
    <row r="6" spans="1:13" ht="25.5">
      <c r="A6" s="18">
        <v>4</v>
      </c>
      <c r="B6" s="19" t="s">
        <v>12</v>
      </c>
      <c r="C6" s="17" t="s">
        <v>13</v>
      </c>
      <c r="D6" s="17" t="s">
        <v>14</v>
      </c>
      <c r="E6" s="2" t="s">
        <v>0</v>
      </c>
      <c r="F6" s="3">
        <v>1.24</v>
      </c>
      <c r="G6" s="4">
        <f t="shared" ref="G6" si="15">F6*1.1</f>
        <v>1.3640000000000001</v>
      </c>
      <c r="H6" s="4">
        <f t="shared" ref="H6" si="16">G6*7%</f>
        <v>9.5480000000000009E-2</v>
      </c>
      <c r="I6" s="5">
        <f t="shared" ref="I6" si="17">G6*1.07</f>
        <v>1.4594800000000001</v>
      </c>
      <c r="J6" s="6">
        <v>3590</v>
      </c>
      <c r="K6" s="9">
        <v>1990</v>
      </c>
      <c r="L6" s="6">
        <f t="shared" ref="L6" si="18">J6-K6</f>
        <v>1600</v>
      </c>
      <c r="M6" s="10">
        <f t="shared" ref="M6" si="19">L6*I6</f>
        <v>2335.1680000000001</v>
      </c>
    </row>
    <row r="7" spans="1:13" ht="33.75" customHeight="1">
      <c r="A7" s="18">
        <v>5</v>
      </c>
      <c r="B7" s="19" t="s">
        <v>3</v>
      </c>
      <c r="C7" s="15" t="s">
        <v>4</v>
      </c>
      <c r="D7" s="15" t="s">
        <v>5</v>
      </c>
      <c r="E7" s="1" t="s">
        <v>0</v>
      </c>
      <c r="F7" s="3">
        <v>837</v>
      </c>
      <c r="G7" s="4">
        <f>F7*1.1</f>
        <v>920.7</v>
      </c>
      <c r="H7" s="4">
        <f>G7*7%</f>
        <v>64.449000000000012</v>
      </c>
      <c r="I7" s="5">
        <f>G7*1.07</f>
        <v>985.14900000000011</v>
      </c>
      <c r="J7" s="6">
        <v>500</v>
      </c>
      <c r="K7" s="9">
        <v>150</v>
      </c>
      <c r="L7" s="6">
        <f>J7-K7</f>
        <v>350</v>
      </c>
      <c r="M7" s="10">
        <f>L7*I7</f>
        <v>344802.15</v>
      </c>
    </row>
    <row r="8" spans="1:13" ht="25.5">
      <c r="A8" s="18">
        <v>6</v>
      </c>
      <c r="B8" s="19" t="s">
        <v>17</v>
      </c>
      <c r="C8" s="17" t="s">
        <v>15</v>
      </c>
      <c r="D8" s="17" t="s">
        <v>16</v>
      </c>
      <c r="E8" s="2" t="s">
        <v>2</v>
      </c>
      <c r="F8" s="3">
        <v>121</v>
      </c>
      <c r="G8" s="4">
        <f t="shared" ref="G8:G12" si="20">F8*1.1</f>
        <v>133.10000000000002</v>
      </c>
      <c r="H8" s="4">
        <f t="shared" ref="H8:H12" si="21">G8*7%</f>
        <v>9.3170000000000019</v>
      </c>
      <c r="I8" s="5">
        <f t="shared" ref="I8:I12" si="22">G8*1.07</f>
        <v>142.41700000000003</v>
      </c>
      <c r="J8" s="6">
        <v>400</v>
      </c>
      <c r="K8" s="9">
        <v>300</v>
      </c>
      <c r="L8" s="6">
        <f t="shared" ref="L8:L12" si="23">J8-K8</f>
        <v>100</v>
      </c>
      <c r="M8" s="10">
        <f t="shared" ref="M8:M12" si="24">L8*I8</f>
        <v>14241.700000000003</v>
      </c>
    </row>
    <row r="9" spans="1:13" ht="51">
      <c r="A9" s="18">
        <v>7</v>
      </c>
      <c r="B9" s="19" t="s">
        <v>18</v>
      </c>
      <c r="C9" s="17" t="s">
        <v>19</v>
      </c>
      <c r="D9" s="17" t="s">
        <v>20</v>
      </c>
      <c r="E9" s="2"/>
      <c r="F9" s="3">
        <v>402.95</v>
      </c>
      <c r="G9" s="4">
        <f t="shared" si="20"/>
        <v>443.245</v>
      </c>
      <c r="H9" s="4">
        <f t="shared" si="21"/>
        <v>31.027150000000002</v>
      </c>
      <c r="I9" s="5">
        <f t="shared" si="22"/>
        <v>474.27215000000001</v>
      </c>
      <c r="J9" s="6">
        <v>6660</v>
      </c>
      <c r="K9" s="9">
        <v>2370</v>
      </c>
      <c r="L9" s="6">
        <f t="shared" si="23"/>
        <v>4290</v>
      </c>
      <c r="M9" s="10">
        <f t="shared" si="24"/>
        <v>2034627.5235000001</v>
      </c>
    </row>
    <row r="10" spans="1:13" ht="25.5">
      <c r="A10" s="18">
        <v>8</v>
      </c>
      <c r="B10" s="19" t="s">
        <v>21</v>
      </c>
      <c r="C10" s="17" t="s">
        <v>42</v>
      </c>
      <c r="D10" s="17" t="s">
        <v>22</v>
      </c>
      <c r="E10" s="2" t="s">
        <v>2</v>
      </c>
      <c r="F10" s="3">
        <v>10.5</v>
      </c>
      <c r="G10" s="4">
        <f t="shared" si="20"/>
        <v>11.55</v>
      </c>
      <c r="H10" s="4">
        <f t="shared" si="21"/>
        <v>0.80850000000000011</v>
      </c>
      <c r="I10" s="5">
        <f t="shared" si="22"/>
        <v>12.358500000000001</v>
      </c>
      <c r="J10" s="6">
        <v>8481</v>
      </c>
      <c r="K10" s="9">
        <v>2169</v>
      </c>
      <c r="L10" s="6">
        <f t="shared" si="23"/>
        <v>6312</v>
      </c>
      <c r="M10" s="10">
        <f t="shared" si="24"/>
        <v>78006.852000000014</v>
      </c>
    </row>
    <row r="11" spans="1:13" ht="38.25">
      <c r="A11" s="18">
        <v>9</v>
      </c>
      <c r="B11" s="19" t="s">
        <v>23</v>
      </c>
      <c r="C11" s="17" t="s">
        <v>24</v>
      </c>
      <c r="D11" s="17" t="s">
        <v>25</v>
      </c>
      <c r="E11" s="2" t="s">
        <v>2</v>
      </c>
      <c r="F11" s="3">
        <v>120</v>
      </c>
      <c r="G11" s="4">
        <f t="shared" si="20"/>
        <v>132</v>
      </c>
      <c r="H11" s="4">
        <f t="shared" si="21"/>
        <v>9.24</v>
      </c>
      <c r="I11" s="5">
        <f t="shared" si="22"/>
        <v>141.24</v>
      </c>
      <c r="J11" s="6">
        <v>4642</v>
      </c>
      <c r="K11" s="9">
        <v>940</v>
      </c>
      <c r="L11" s="6">
        <f t="shared" si="23"/>
        <v>3702</v>
      </c>
      <c r="M11" s="10">
        <f t="shared" si="24"/>
        <v>522870.48000000004</v>
      </c>
    </row>
    <row r="12" spans="1:13" ht="25.5">
      <c r="A12" s="18">
        <v>10</v>
      </c>
      <c r="B12" s="19" t="s">
        <v>26</v>
      </c>
      <c r="C12" s="17" t="s">
        <v>27</v>
      </c>
      <c r="D12" s="17" t="s">
        <v>28</v>
      </c>
      <c r="E12" s="2" t="s">
        <v>1</v>
      </c>
      <c r="F12" s="3">
        <v>3.3</v>
      </c>
      <c r="G12" s="4">
        <f t="shared" si="20"/>
        <v>3.63</v>
      </c>
      <c r="H12" s="4">
        <f t="shared" si="21"/>
        <v>0.25409999999999999</v>
      </c>
      <c r="I12" s="5">
        <f t="shared" si="22"/>
        <v>3.8841000000000001</v>
      </c>
      <c r="J12" s="6">
        <v>1545</v>
      </c>
      <c r="K12" s="9"/>
      <c r="L12" s="6">
        <f t="shared" si="23"/>
        <v>1545</v>
      </c>
      <c r="M12" s="10">
        <f t="shared" si="24"/>
        <v>6000.9345000000003</v>
      </c>
    </row>
    <row r="13" spans="1:13" ht="36" customHeight="1">
      <c r="A13" s="12"/>
      <c r="B13" s="14" t="s">
        <v>41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>
        <f>SUM(M3:M12)</f>
        <v>3492067.1940000001</v>
      </c>
    </row>
    <row r="16" spans="1:13" ht="18.75">
      <c r="B16" s="20"/>
      <c r="E16" s="20"/>
      <c r="F16" s="20"/>
      <c r="G16" s="20"/>
      <c r="H16" s="25"/>
      <c r="I16" s="26"/>
      <c r="J16" s="26"/>
      <c r="K16" s="26"/>
    </row>
    <row r="17" spans="2:11" ht="18.75">
      <c r="B17" s="20"/>
      <c r="E17" s="20"/>
      <c r="F17" s="20"/>
      <c r="G17" s="20"/>
      <c r="H17" s="23"/>
      <c r="I17" s="24"/>
      <c r="J17" s="24"/>
      <c r="K17" s="24"/>
    </row>
    <row r="18" spans="2:11" ht="18.75">
      <c r="B18" s="20"/>
      <c r="E18" s="20"/>
      <c r="F18" s="20"/>
      <c r="G18" s="20"/>
      <c r="H18" s="25"/>
      <c r="I18" s="26"/>
      <c r="J18" s="26"/>
      <c r="K18" s="26"/>
    </row>
    <row r="19" spans="2:11" ht="18.75">
      <c r="B19" s="20"/>
      <c r="E19" s="20"/>
      <c r="F19" s="20"/>
      <c r="G19" s="20"/>
      <c r="H19" s="23"/>
      <c r="I19" s="24"/>
      <c r="J19" s="24"/>
      <c r="K19" s="24"/>
    </row>
    <row r="20" spans="2:11" ht="18.75">
      <c r="B20" s="20"/>
      <c r="E20" s="20"/>
      <c r="F20" s="20"/>
      <c r="G20" s="20"/>
      <c r="H20" s="25"/>
      <c r="I20" s="26"/>
      <c r="J20" s="26"/>
      <c r="K20" s="26"/>
    </row>
    <row r="21" spans="2:11" ht="18.75">
      <c r="B21" s="20"/>
      <c r="E21" s="20"/>
      <c r="F21" s="20"/>
      <c r="G21" s="20"/>
      <c r="H21" s="23"/>
      <c r="I21" s="24"/>
      <c r="J21" s="24"/>
      <c r="K21" s="24"/>
    </row>
    <row r="22" spans="2:11" ht="18.75">
      <c r="E22" s="20"/>
      <c r="F22" s="20"/>
      <c r="G22" s="20"/>
      <c r="H22" s="23"/>
      <c r="I22" s="24"/>
      <c r="J22" s="24"/>
      <c r="K22" s="24"/>
    </row>
    <row r="23" spans="2:11" ht="18.75">
      <c r="B23" s="20"/>
      <c r="C23" s="20"/>
      <c r="E23" s="20"/>
      <c r="F23" s="20"/>
      <c r="G23" s="20"/>
      <c r="H23" s="25"/>
      <c r="I23" s="26"/>
      <c r="J23" s="26"/>
      <c r="K23" s="26"/>
    </row>
    <row r="24" spans="2:11" ht="18.75">
      <c r="B24" s="20"/>
      <c r="C24" s="20"/>
      <c r="E24" s="20"/>
      <c r="F24" s="20"/>
      <c r="G24" s="20"/>
      <c r="H24" s="23"/>
      <c r="I24" s="24"/>
      <c r="J24" s="24"/>
      <c r="K24" s="24"/>
    </row>
    <row r="25" spans="2:11" ht="18.75">
      <c r="B25" s="20"/>
      <c r="C25" s="20"/>
      <c r="E25" s="20"/>
      <c r="F25" s="20"/>
      <c r="G25" s="20"/>
      <c r="H25" s="25"/>
      <c r="I25" s="26"/>
      <c r="J25" s="26"/>
      <c r="K25" s="26"/>
    </row>
  </sheetData>
  <mergeCells count="6">
    <mergeCell ref="H23:K23"/>
    <mergeCell ref="H25:K25"/>
    <mergeCell ref="A1:M1"/>
    <mergeCell ref="H16:K16"/>
    <mergeCell ref="H18:K18"/>
    <mergeCell ref="H20:K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2021-03-22T12:50:32Z</cp:lastPrinted>
  <dcterms:created xsi:type="dcterms:W3CDTF">2021-03-19T12:57:27Z</dcterms:created>
  <dcterms:modified xsi:type="dcterms:W3CDTF">2021-04-12T09:12:07Z</dcterms:modified>
</cp:coreProperties>
</file>