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filterPrivacy="1"/>
  <bookViews>
    <workbookView xWindow="0" yWindow="0" windowWidth="28800" windowHeight="12225"/>
  </bookViews>
  <sheets>
    <sheet name="Sysmex" sheetId="5" r:id="rId1"/>
    <sheet name="Аркуш3" sheetId="3" r:id="rId2"/>
  </sheets>
  <calcPr calcId="191029"/>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J37" i="5"/>
  <c r="K37" s="1"/>
  <c r="J36"/>
  <c r="K36" s="1"/>
  <c r="J35"/>
  <c r="K35" s="1"/>
  <c r="J34"/>
  <c r="K34" s="1"/>
  <c r="J33"/>
  <c r="K33" s="1"/>
  <c r="J32"/>
  <c r="K32" s="1"/>
  <c r="J31"/>
  <c r="K31" s="1"/>
  <c r="J30"/>
  <c r="K30" s="1"/>
  <c r="J29"/>
  <c r="K29" s="1"/>
  <c r="J28"/>
  <c r="K28" s="1"/>
  <c r="J27"/>
  <c r="K27" s="1"/>
  <c r="J26"/>
  <c r="K26" s="1"/>
  <c r="J25"/>
  <c r="K25" s="1"/>
  <c r="J24"/>
  <c r="K24" s="1"/>
  <c r="J23"/>
  <c r="K23" s="1"/>
  <c r="J22"/>
  <c r="K22" s="1"/>
  <c r="J21"/>
  <c r="J20"/>
  <c r="K20" s="1"/>
  <c r="J19"/>
  <c r="K19" s="1"/>
  <c r="J18"/>
  <c r="K18" s="1"/>
  <c r="J17"/>
  <c r="K17" s="1"/>
  <c r="J16"/>
  <c r="K16" s="1"/>
  <c r="J15"/>
  <c r="J14"/>
  <c r="K14" s="1"/>
  <c r="J13"/>
  <c r="K13" s="1"/>
  <c r="J12"/>
  <c r="K12" s="1"/>
  <c r="J11"/>
  <c r="K11" s="1"/>
  <c r="J10"/>
  <c r="K10" s="1"/>
  <c r="J9"/>
  <c r="K9" s="1"/>
  <c r="J8"/>
  <c r="K8" s="1"/>
  <c r="J7"/>
  <c r="K15"/>
  <c r="K21"/>
  <c r="I8" l="1"/>
  <c r="I9"/>
  <c r="I10"/>
  <c r="I11"/>
  <c r="I12"/>
  <c r="I13"/>
  <c r="I14"/>
  <c r="I15"/>
  <c r="I16"/>
  <c r="I17"/>
  <c r="I18"/>
  <c r="I19"/>
  <c r="I20"/>
  <c r="I21"/>
  <c r="I22"/>
  <c r="I23"/>
  <c r="I24"/>
  <c r="I25"/>
  <c r="I26"/>
  <c r="I27"/>
  <c r="I28"/>
  <c r="I29"/>
  <c r="I30"/>
  <c r="I31"/>
  <c r="I32"/>
  <c r="I33"/>
  <c r="I34"/>
  <c r="I35"/>
  <c r="I36"/>
  <c r="I37"/>
  <c r="G8"/>
  <c r="G9"/>
  <c r="G10"/>
  <c r="G11"/>
  <c r="G12"/>
  <c r="G13"/>
  <c r="G14"/>
  <c r="G15"/>
  <c r="G16"/>
  <c r="G17"/>
  <c r="G18"/>
  <c r="G19"/>
  <c r="G20"/>
  <c r="G21"/>
  <c r="G22"/>
  <c r="G23"/>
  <c r="G24"/>
  <c r="G25"/>
  <c r="G26"/>
  <c r="G27"/>
  <c r="G28"/>
  <c r="G29"/>
  <c r="G30"/>
  <c r="G31"/>
  <c r="G32"/>
  <c r="G33"/>
  <c r="G34"/>
  <c r="G35"/>
  <c r="G36"/>
  <c r="G37"/>
  <c r="I7"/>
  <c r="G7"/>
  <c r="K7" s="1"/>
  <c r="K38" s="1"/>
  <c r="I38" l="1"/>
  <c r="G38"/>
</calcChain>
</file>

<file path=xl/sharedStrings.xml><?xml version="1.0" encoding="utf-8"?>
<sst xmlns="http://schemas.openxmlformats.org/spreadsheetml/2006/main" count="140" uniqueCount="55">
  <si>
    <t>№</t>
  </si>
  <si>
    <t>Міжнародна непатентована назва лікарського засобу / Назва медичного виробу</t>
  </si>
  <si>
    <t>Форма випуску</t>
  </si>
  <si>
    <t>Реагент CELLPACK-DCL, 20L(л)/ CELLPACK-DCL, 20L(л)</t>
  </si>
  <si>
    <t>паков.</t>
  </si>
  <si>
    <t>Реагент Lysercell WNR, 5L(л)/Lysercell WNR, 5L(л)</t>
  </si>
  <si>
    <t>Реагент Fluorocell  WNR, 82mL(мл)х2/ Fluorocell  WNR, 82mL(мл)х2</t>
  </si>
  <si>
    <t>Реагент Lysercell WDF/ Lysercell WDF, 2L(л)</t>
  </si>
  <si>
    <t>Реагент Fluorocell WDF/ Fluorocell WDF, 42mL(мл)х2</t>
  </si>
  <si>
    <t>Реагент Lysercell WPC, 1,5L(л)х2/ Lysercell WPC, 1,5L(л)х2</t>
  </si>
  <si>
    <t>Реагент Fluorocell  WPC, 12mL(мл)х2/ Fluorocell  WPC, 12mL(мл)х2</t>
  </si>
  <si>
    <t>Реагент CELLPACK DFL, 1,5L(л)х2/ CELLPACK DFL, 1,5L(л)х2</t>
  </si>
  <si>
    <t>Реагент Fluorocell RET/ Fluorocell RET, 12mL(мл)х2</t>
  </si>
  <si>
    <t>Реагент CELLCLEAN, 50mL (мл)/ CELLCLEAN, 50mL (мл)</t>
  </si>
  <si>
    <t>Розчин очищення SP автоматичних систем/ SP CLEANING SOLUTION FOR SP AUTOMATED SYSTEMS</t>
  </si>
  <si>
    <t>Розчин МЕЙ ГРЮНВАЛЬД для забарвлення медулярних клітин та мазків крові для автоматичних систем SP/ MAY GRÜNWALD SOLUTION FOR SP SYSTEMS</t>
  </si>
  <si>
    <t>Розчин ГІМЗА для забарвлення медулярних клітин та мазків крові для автоматичних систем SP/ GIEMSA SOLUTION FOR SP SYSTEMS</t>
  </si>
  <si>
    <t>Розчин буферний PH=7.0 для автоматичних систем SP, 5L(л)/ PH=7.0 BUFFER SOLUTION FOR SP AUTOMATED SYSTEMS, 5L(л)</t>
  </si>
  <si>
    <t>Розчин для промивання SP-RINSE, 10L(л)/ SP-RINSE, 10L(л)</t>
  </si>
  <si>
    <t>Скло для приготування мазків SP-Slides/  SP-Slides (30x50)</t>
  </si>
  <si>
    <t>Реагент Fluorocell WDF 22mL(мл)х2 / Fluorocell WDF, 22mLх2</t>
  </si>
  <si>
    <t>Реагент SULFOLYSER, 500 mL(мл)х3/ SULFOLYSER, 500 mL(мл)х3</t>
  </si>
  <si>
    <t>Упаковка  імерсійного масла 150млх2 для  DM1200/ OIL PACK 150mLх2  FOR DM1200</t>
  </si>
  <si>
    <t>XN CHECK LEVEL 1 (1 X 3 ML)</t>
  </si>
  <si>
    <t>XN CHECK LEVEL 2 (1 X 3 ML)</t>
  </si>
  <si>
    <t>XN CHECK LEVEL 3 (1 X 3 ML)</t>
  </si>
  <si>
    <t>XN CHECK BF (2X 3X3 ML)</t>
  </si>
  <si>
    <t>XN-L Check L1, 3мл</t>
  </si>
  <si>
    <t>XN-L Check L2, 3мл</t>
  </si>
  <si>
    <t>XN-L Check L3, 3мл</t>
  </si>
  <si>
    <t>Реагент CELLPACK, 20 л</t>
  </si>
  <si>
    <t>Реагент STROMATOLYSER-WH, 500 мл*3</t>
  </si>
  <si>
    <t>Матеріал контрольний  EIGHTCHECK-3WP-N, 1,5 мл</t>
  </si>
  <si>
    <t>Матеріал контрольний  EIGHTCHECK-3WP-L, 1,5 мл</t>
  </si>
  <si>
    <t>Матеріал контрольний  EIGHTCHECK-3WP-Н, 1,5 мл</t>
  </si>
  <si>
    <t>Загальна кількість</t>
  </si>
  <si>
    <t>Загальна сума</t>
  </si>
  <si>
    <t>Код та назва національного класифікатору медичного виробу</t>
  </si>
  <si>
    <t>Відомості про державну реєстрацію/технічний регламент</t>
  </si>
  <si>
    <t>Декларація про відповідність №4 від 24.01.2020</t>
  </si>
  <si>
    <t>Декларація про відповідність №8 від 24.09.2020</t>
  </si>
  <si>
    <t>Декларація про відповідність №1 від 25.07.2019</t>
  </si>
  <si>
    <t>Декларація про відповідність №1 від 28.09.2018</t>
  </si>
  <si>
    <t>Декларація про відповідність №20 від 20.02.2020</t>
  </si>
  <si>
    <t>Декларація про відповідність №5 від 10.12.2019</t>
  </si>
  <si>
    <t>Медико-технічні вимоги на закупівлю реагентів та витратних матеріалів для Референс-лабораторії з лабораторної діагностики онкогематологічних захворювань Українського Референс-центру з клінічної лабораторної діагностики та метрології  згідно заявки регіонів на закупівлю лікарських засобів та медичних виробів за кошти державного бюджету 2021 року за бюджетною програмою КПКВК 2301400 «Забезпечення медичних заходів окремих державних програм та комплексних заходів програмного характеру» за напрямом «Закупівля лікарських засобів та медичних виробів для лікування дітей, хворих на онкологічні та онкогематологічні захворювання» в 2021 році</t>
  </si>
  <si>
    <t>Ціна середня, з ПДВ, грн.</t>
  </si>
  <si>
    <t>Цінова пропозиція фірми №2,  з ПДВ, за 1 одиницю, грн.</t>
  </si>
  <si>
    <t>Цінова пропозиція фірми №1, з ПДВ за 1 одиницю, грн.</t>
  </si>
  <si>
    <t>Загальна сума, грн.</t>
  </si>
  <si>
    <t>ЛОТ 1 - Реагенти до гематологічних аналізаторів закритої системи Sysmex XN-1500, XN-350, XP-300:</t>
  </si>
  <si>
    <t>упак.</t>
  </si>
  <si>
    <t>флак.</t>
  </si>
  <si>
    <t xml:space="preserve">НАЦІОНАЛЬНИЙ КЛАСИФІКАТОР УКРАЇНИ
Єдиний закупівельний словник ДК 021:2015  </t>
  </si>
  <si>
    <t>Код ДК 021:2015 – 33696500-0 - Лабораторні реактиви</t>
  </si>
</sst>
</file>

<file path=xl/styles.xml><?xml version="1.0" encoding="utf-8"?>
<styleSheet xmlns="http://schemas.openxmlformats.org/spreadsheetml/2006/main">
  <numFmts count="1">
    <numFmt numFmtId="164" formatCode="_-* #,##0.00\ _₴_-;\-* #,##0.00\ _₴_-;_-* &quot;-&quot;??\ _₴_-;_-@_-"/>
  </numFmts>
  <fonts count="19">
    <font>
      <sz val="11"/>
      <color theme="1"/>
      <name val="Calibri"/>
      <family val="2"/>
      <scheme val="minor"/>
    </font>
    <font>
      <b/>
      <sz val="11"/>
      <color rgb="FF000000"/>
      <name val="Times New Roman"/>
      <family val="1"/>
      <charset val="204"/>
    </font>
    <font>
      <sz val="8"/>
      <name val="Arial"/>
      <family val="2"/>
    </font>
    <font>
      <b/>
      <sz val="12"/>
      <color rgb="FF000000"/>
      <name val="Times New Roman"/>
      <family val="1"/>
      <charset val="204"/>
    </font>
    <font>
      <sz val="12"/>
      <color theme="1"/>
      <name val="Times New Roman"/>
      <family val="1"/>
      <charset val="204"/>
    </font>
    <font>
      <sz val="12"/>
      <color rgb="FF000000"/>
      <name val="Times New Roman"/>
      <family val="1"/>
      <charset val="204"/>
    </font>
    <font>
      <sz val="12"/>
      <name val="Times New Roman"/>
      <family val="1"/>
      <charset val="204"/>
    </font>
    <font>
      <b/>
      <sz val="14"/>
      <color theme="1"/>
      <name val="Times New Roman"/>
      <family val="1"/>
      <charset val="204"/>
    </font>
    <font>
      <sz val="12"/>
      <color indexed="8"/>
      <name val="Times New Roman"/>
      <family val="1"/>
      <charset val="204"/>
    </font>
    <font>
      <sz val="10"/>
      <name val="Arial"/>
      <family val="2"/>
      <charset val="204"/>
    </font>
    <font>
      <b/>
      <sz val="11"/>
      <color theme="1"/>
      <name val="Times New Roman"/>
      <family val="1"/>
      <charset val="204"/>
    </font>
    <font>
      <b/>
      <sz val="12"/>
      <name val="Times New Roman"/>
      <family val="1"/>
      <charset val="204"/>
    </font>
    <font>
      <sz val="11"/>
      <color theme="1"/>
      <name val="Calibri"/>
      <family val="2"/>
      <scheme val="minor"/>
    </font>
    <font>
      <sz val="11"/>
      <color theme="1"/>
      <name val="Times New Roman"/>
      <family val="1"/>
      <charset val="204"/>
    </font>
    <font>
      <b/>
      <sz val="12"/>
      <color theme="1"/>
      <name val="Times New Roman"/>
      <family val="1"/>
      <charset val="204"/>
    </font>
    <font>
      <sz val="11"/>
      <color rgb="FF000000"/>
      <name val="Arial"/>
      <family val="2"/>
      <charset val="204"/>
    </font>
    <font>
      <sz val="11"/>
      <color theme="1"/>
      <name val="Arial"/>
      <family val="2"/>
      <charset val="204"/>
    </font>
    <font>
      <b/>
      <sz val="11"/>
      <name val="Times New Roman"/>
      <family val="1"/>
      <charset val="204"/>
    </font>
    <font>
      <sz val="11"/>
      <name val="Times New Roman"/>
      <family val="1"/>
      <charset val="204"/>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0" fontId="2" fillId="0" borderId="0"/>
    <xf numFmtId="0" fontId="9" fillId="0" borderId="0"/>
    <xf numFmtId="0" fontId="9" fillId="0" borderId="0"/>
    <xf numFmtId="0" fontId="9" fillId="0" borderId="0"/>
    <xf numFmtId="0" fontId="9" fillId="0" borderId="0"/>
    <xf numFmtId="164" fontId="12" fillId="0" borderId="0" applyFont="0" applyFill="0" applyBorder="0" applyAlignment="0" applyProtection="0"/>
  </cellStyleXfs>
  <cellXfs count="54">
    <xf numFmtId="0" fontId="0" fillId="0" borderId="0" xfId="0"/>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0" xfId="0"/>
    <xf numFmtId="0" fontId="0" fillId="0" borderId="0" xfId="0" applyFill="1"/>
    <xf numFmtId="0" fontId="6" fillId="0" borderId="1" xfId="1"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0" fillId="0" borderId="0" xfId="0" applyAlignment="1">
      <alignment wrapText="1"/>
    </xf>
    <xf numFmtId="0" fontId="0" fillId="0" borderId="1" xfId="0" applyBorder="1" applyAlignment="1">
      <alignment wrapText="1"/>
    </xf>
    <xf numFmtId="0" fontId="5" fillId="2" borderId="1" xfId="0" applyFont="1" applyFill="1" applyBorder="1" applyAlignment="1">
      <alignment vertical="center" wrapText="1"/>
    </xf>
    <xf numFmtId="0" fontId="13" fillId="0" borderId="0" xfId="0" applyFont="1" applyAlignment="1">
      <alignment vertical="center"/>
    </xf>
    <xf numFmtId="0" fontId="5" fillId="0" borderId="1" xfId="0" applyFont="1" applyBorder="1" applyAlignment="1">
      <alignment vertical="center" wrapText="1"/>
    </xf>
    <xf numFmtId="0" fontId="8" fillId="0" borderId="1" xfId="0" applyFont="1" applyFill="1" applyBorder="1" applyAlignment="1">
      <alignment vertical="center"/>
    </xf>
    <xf numFmtId="0" fontId="6" fillId="0" borderId="1" xfId="2" applyFont="1" applyBorder="1" applyAlignment="1">
      <alignment vertical="center" wrapText="1"/>
    </xf>
    <xf numFmtId="0" fontId="6" fillId="0" borderId="1" xfId="0" applyFont="1" applyFill="1" applyBorder="1" applyAlignment="1">
      <alignment vertical="center" wrapText="1"/>
    </xf>
    <xf numFmtId="0" fontId="0" fillId="0" borderId="0" xfId="0" applyAlignment="1">
      <alignment horizontal="center"/>
    </xf>
    <xf numFmtId="0" fontId="0" fillId="0" borderId="0" xfId="0" applyFill="1" applyAlignment="1">
      <alignment horizontal="center"/>
    </xf>
    <xf numFmtId="0" fontId="0" fillId="0" borderId="1" xfId="0" applyBorder="1" applyAlignment="1">
      <alignment horizontal="center"/>
    </xf>
    <xf numFmtId="0" fontId="13" fillId="0" borderId="1" xfId="0" applyFont="1" applyBorder="1" applyAlignment="1">
      <alignment horizontal="center" vertical="center"/>
    </xf>
    <xf numFmtId="0" fontId="0" fillId="0" borderId="1" xfId="0" applyFill="1" applyBorder="1" applyAlignment="1">
      <alignment horizontal="center"/>
    </xf>
    <xf numFmtId="0" fontId="13" fillId="0" borderId="1" xfId="0" applyFont="1" applyFill="1" applyBorder="1" applyAlignment="1">
      <alignment horizontal="center" vertical="center"/>
    </xf>
    <xf numFmtId="0" fontId="13" fillId="0" borderId="0" xfId="0" applyFont="1" applyFill="1" applyAlignment="1">
      <alignment vertical="center"/>
    </xf>
    <xf numFmtId="0" fontId="14" fillId="0" borderId="1" xfId="0" applyFont="1" applyBorder="1" applyAlignment="1">
      <alignment horizontal="center" vertical="center"/>
    </xf>
    <xf numFmtId="0" fontId="11" fillId="0" borderId="1" xfId="0" applyFont="1" applyFill="1" applyBorder="1" applyAlignment="1">
      <alignment vertical="center" wrapText="1"/>
    </xf>
    <xf numFmtId="4" fontId="14" fillId="0" borderId="1" xfId="0" applyNumberFormat="1" applyFont="1" applyBorder="1" applyAlignment="1">
      <alignment horizontal="center" vertical="center"/>
    </xf>
    <xf numFmtId="4" fontId="14" fillId="0" borderId="1" xfId="0" applyNumberFormat="1" applyFont="1" applyFill="1" applyBorder="1" applyAlignment="1">
      <alignment horizontal="center" vertical="center"/>
    </xf>
    <xf numFmtId="4" fontId="14" fillId="0" borderId="1" xfId="0" applyNumberFormat="1" applyFont="1" applyBorder="1" applyAlignment="1">
      <alignment vertical="center" wrapText="1"/>
    </xf>
    <xf numFmtId="4" fontId="13" fillId="0" borderId="1" xfId="6" applyNumberFormat="1" applyFont="1" applyBorder="1" applyAlignment="1">
      <alignment horizontal="center" vertical="center"/>
    </xf>
    <xf numFmtId="4" fontId="13" fillId="0" borderId="1" xfId="0" applyNumberFormat="1" applyFont="1" applyBorder="1" applyAlignment="1">
      <alignment horizontal="center" vertical="center"/>
    </xf>
    <xf numFmtId="4" fontId="13" fillId="0" borderId="1" xfId="6" applyNumberFormat="1" applyFont="1" applyFill="1" applyBorder="1" applyAlignment="1">
      <alignment horizontal="center" vertical="center"/>
    </xf>
    <xf numFmtId="4" fontId="13" fillId="0" borderId="1" xfId="0" applyNumberFormat="1" applyFont="1" applyFill="1" applyBorder="1" applyAlignment="1">
      <alignment horizontal="center" vertical="center"/>
    </xf>
    <xf numFmtId="0" fontId="16" fillId="0" borderId="0" xfId="0" applyFont="1" applyAlignment="1"/>
    <xf numFmtId="0" fontId="15" fillId="0" borderId="0" xfId="0" applyFont="1" applyAlignment="1"/>
    <xf numFmtId="0" fontId="13" fillId="0" borderId="1" xfId="0" applyFont="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2" fontId="14" fillId="0" borderId="1" xfId="0" applyNumberFormat="1"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0" fontId="10" fillId="0" borderId="0" xfId="0" applyFont="1" applyAlignment="1">
      <alignment horizontal="left" vertical="center"/>
    </xf>
    <xf numFmtId="0" fontId="1" fillId="0" borderId="0" xfId="0" applyFont="1" applyAlignment="1">
      <alignment horizontal="left" vertical="center"/>
    </xf>
    <xf numFmtId="0" fontId="0" fillId="0" borderId="0" xfId="0" applyBorder="1"/>
    <xf numFmtId="0" fontId="13" fillId="0" borderId="0" xfId="0" applyFont="1" applyBorder="1" applyAlignment="1">
      <alignment vertical="center"/>
    </xf>
    <xf numFmtId="2" fontId="17" fillId="2" borderId="1" xfId="0" applyNumberFormat="1" applyFont="1" applyFill="1" applyBorder="1" applyAlignment="1">
      <alignment horizontal="center" vertical="center" wrapText="1"/>
    </xf>
    <xf numFmtId="2" fontId="18" fillId="0" borderId="1"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0" fillId="0" borderId="0" xfId="0" applyFont="1" applyAlignment="1">
      <alignment horizontal="left" vertical="center"/>
    </xf>
    <xf numFmtId="0" fontId="1" fillId="0" borderId="0" xfId="0" applyFont="1" applyAlignment="1">
      <alignment horizontal="left" vertical="center"/>
    </xf>
    <xf numFmtId="49" fontId="10" fillId="0" borderId="0" xfId="0" applyNumberFormat="1" applyFont="1" applyAlignment="1">
      <alignment horizontal="left" vertical="center" wrapText="1"/>
    </xf>
    <xf numFmtId="0" fontId="15" fillId="0" borderId="0" xfId="0" applyFont="1" applyAlignment="1"/>
    <xf numFmtId="49" fontId="1" fillId="0" borderId="0" xfId="0" applyNumberFormat="1" applyFont="1" applyAlignment="1">
      <alignment horizontal="left" vertical="center" wrapText="1"/>
    </xf>
  </cellXfs>
  <cellStyles count="7">
    <cellStyle name="Звичайний 2" xfId="2"/>
    <cellStyle name="Обычный" xfId="0" builtinId="0"/>
    <cellStyle name="Обычный 2" xfId="3"/>
    <cellStyle name="Обычный 2 2" xfId="4"/>
    <cellStyle name="Обычный 3" xfId="5"/>
    <cellStyle name="Обычный_Лист1" xfId="1"/>
    <cellStyle name="Финансовый" xfId="6"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2:V43"/>
  <sheetViews>
    <sheetView tabSelected="1" topLeftCell="A37" zoomScale="80" zoomScaleNormal="80" workbookViewId="0">
      <selection activeCell="B41" sqref="B41:K43"/>
    </sheetView>
  </sheetViews>
  <sheetFormatPr defaultRowHeight="15"/>
  <cols>
    <col min="1" max="1" width="9.140625" style="3"/>
    <col min="2" max="2" width="9.140625" style="16"/>
    <col min="3" max="3" width="44.85546875" style="3" customWidth="1"/>
    <col min="4" max="4" width="12.85546875" style="16" customWidth="1"/>
    <col min="5" max="5" width="13" style="17" customWidth="1"/>
    <col min="6" max="6" width="16" style="16" customWidth="1"/>
    <col min="7" max="7" width="14.85546875" style="16" customWidth="1"/>
    <col min="8" max="8" width="15.42578125" style="16" customWidth="1"/>
    <col min="9" max="9" width="15" style="16" customWidth="1"/>
    <col min="10" max="10" width="14.5703125" style="16" customWidth="1"/>
    <col min="11" max="11" width="16.7109375" style="16" customWidth="1"/>
    <col min="12" max="12" width="21.5703125" style="16" customWidth="1"/>
    <col min="13" max="13" width="20" style="16" customWidth="1"/>
    <col min="14" max="14" width="27.7109375" style="8" customWidth="1"/>
    <col min="15" max="16384" width="9.140625" style="3"/>
  </cols>
  <sheetData>
    <row r="2" spans="1:14" ht="108" customHeight="1">
      <c r="B2" s="45" t="s">
        <v>45</v>
      </c>
      <c r="C2" s="45"/>
      <c r="D2" s="45"/>
      <c r="E2" s="45"/>
      <c r="F2" s="45"/>
      <c r="G2" s="45"/>
      <c r="H2" s="45"/>
      <c r="I2" s="45"/>
      <c r="J2" s="45"/>
      <c r="K2" s="45"/>
      <c r="L2" s="45"/>
      <c r="M2" s="45"/>
      <c r="N2" s="45"/>
    </row>
    <row r="3" spans="1:14" ht="82.5" customHeight="1">
      <c r="B3" s="6" t="s">
        <v>0</v>
      </c>
      <c r="C3" s="6" t="s">
        <v>1</v>
      </c>
      <c r="D3" s="36" t="s">
        <v>2</v>
      </c>
      <c r="E3" s="36" t="s">
        <v>35</v>
      </c>
      <c r="F3" s="36" t="s">
        <v>48</v>
      </c>
      <c r="G3" s="37" t="s">
        <v>49</v>
      </c>
      <c r="H3" s="36" t="s">
        <v>47</v>
      </c>
      <c r="I3" s="37" t="s">
        <v>49</v>
      </c>
      <c r="J3" s="37" t="s">
        <v>46</v>
      </c>
      <c r="K3" s="37" t="s">
        <v>49</v>
      </c>
      <c r="L3" s="43" t="s">
        <v>53</v>
      </c>
      <c r="M3" s="37" t="s">
        <v>37</v>
      </c>
      <c r="N3" s="38" t="s">
        <v>38</v>
      </c>
    </row>
    <row r="4" spans="1:14" ht="15.75">
      <c r="B4" s="7">
        <v>1</v>
      </c>
      <c r="C4" s="7">
        <v>2</v>
      </c>
      <c r="D4" s="7">
        <v>3</v>
      </c>
      <c r="E4" s="7">
        <v>4</v>
      </c>
      <c r="F4" s="7">
        <v>5</v>
      </c>
      <c r="G4" s="7">
        <v>6</v>
      </c>
      <c r="H4" s="7">
        <v>7</v>
      </c>
      <c r="I4" s="7">
        <v>8</v>
      </c>
      <c r="J4" s="7">
        <v>9</v>
      </c>
      <c r="K4" s="7">
        <v>10</v>
      </c>
      <c r="L4" s="7">
        <v>11</v>
      </c>
      <c r="M4" s="7">
        <v>12</v>
      </c>
      <c r="N4" s="7">
        <v>13</v>
      </c>
    </row>
    <row r="5" spans="1:14" s="4" customFormat="1" ht="55.5" customHeight="1">
      <c r="B5" s="46" t="s">
        <v>50</v>
      </c>
      <c r="C5" s="47"/>
      <c r="D5" s="47"/>
      <c r="E5" s="47"/>
      <c r="F5" s="47"/>
      <c r="G5" s="47"/>
      <c r="H5" s="47"/>
      <c r="I5" s="47"/>
      <c r="J5" s="47"/>
      <c r="K5" s="47"/>
      <c r="L5" s="47"/>
      <c r="M5" s="47"/>
      <c r="N5" s="48"/>
    </row>
    <row r="6" spans="1:14" ht="15.75">
      <c r="A6" s="41"/>
      <c r="B6" s="2"/>
      <c r="C6" s="5"/>
      <c r="D6" s="2"/>
      <c r="E6" s="20"/>
      <c r="F6" s="18"/>
      <c r="G6" s="18"/>
      <c r="H6" s="18"/>
      <c r="I6" s="18"/>
      <c r="J6" s="18"/>
      <c r="K6" s="18"/>
      <c r="L6" s="18"/>
      <c r="M6" s="18"/>
      <c r="N6" s="9"/>
    </row>
    <row r="7" spans="1:14" s="11" customFormat="1" ht="58.5" customHeight="1">
      <c r="A7" s="42"/>
      <c r="B7" s="2">
        <v>1</v>
      </c>
      <c r="C7" s="10" t="s">
        <v>3</v>
      </c>
      <c r="D7" s="2" t="s">
        <v>51</v>
      </c>
      <c r="E7" s="21">
        <v>12</v>
      </c>
      <c r="F7" s="28">
        <v>3099.05</v>
      </c>
      <c r="G7" s="29">
        <f>SUM(E7*F7)</f>
        <v>37188.600000000006</v>
      </c>
      <c r="H7" s="28">
        <v>3155.4</v>
      </c>
      <c r="I7" s="29">
        <f>E7*H7</f>
        <v>37864.800000000003</v>
      </c>
      <c r="J7" s="29">
        <f>SUM(F7+H7)/2</f>
        <v>3127.2250000000004</v>
      </c>
      <c r="K7" s="29">
        <f>E7*J7</f>
        <v>37526.700000000004</v>
      </c>
      <c r="L7" s="44" t="s">
        <v>54</v>
      </c>
      <c r="M7" s="19">
        <v>55855</v>
      </c>
      <c r="N7" s="34" t="s">
        <v>39</v>
      </c>
    </row>
    <row r="8" spans="1:14" s="11" customFormat="1" ht="60.75" customHeight="1">
      <c r="B8" s="2">
        <v>2</v>
      </c>
      <c r="C8" s="10" t="s">
        <v>5</v>
      </c>
      <c r="D8" s="2" t="s">
        <v>51</v>
      </c>
      <c r="E8" s="21">
        <v>4</v>
      </c>
      <c r="F8" s="28">
        <v>2820.25</v>
      </c>
      <c r="G8" s="29">
        <f t="shared" ref="G8:G37" si="0">SUM(E8*F8)</f>
        <v>11281</v>
      </c>
      <c r="H8" s="28">
        <v>2871.52</v>
      </c>
      <c r="I8" s="29">
        <f t="shared" ref="I8:I37" si="1">E8*H8</f>
        <v>11486.08</v>
      </c>
      <c r="J8" s="29">
        <f t="shared" ref="J8:J37" si="2">SUM(F8+H8)/2</f>
        <v>2845.8850000000002</v>
      </c>
      <c r="K8" s="29">
        <f t="shared" ref="K8:K37" si="3">E8*J8</f>
        <v>11383.54</v>
      </c>
      <c r="L8" s="44" t="s">
        <v>54</v>
      </c>
      <c r="M8" s="19">
        <v>55855</v>
      </c>
      <c r="N8" s="34" t="s">
        <v>39</v>
      </c>
    </row>
    <row r="9" spans="1:14" s="11" customFormat="1" ht="73.5" customHeight="1">
      <c r="B9" s="2">
        <v>3</v>
      </c>
      <c r="C9" s="10" t="s">
        <v>6</v>
      </c>
      <c r="D9" s="2" t="s">
        <v>51</v>
      </c>
      <c r="E9" s="21">
        <v>2</v>
      </c>
      <c r="F9" s="28">
        <v>9023.7800000000007</v>
      </c>
      <c r="G9" s="29">
        <f t="shared" si="0"/>
        <v>18047.560000000001</v>
      </c>
      <c r="H9" s="28">
        <v>9187.85</v>
      </c>
      <c r="I9" s="29">
        <f t="shared" si="1"/>
        <v>18375.7</v>
      </c>
      <c r="J9" s="29">
        <f t="shared" si="2"/>
        <v>9105.8150000000005</v>
      </c>
      <c r="K9" s="29">
        <f t="shared" si="3"/>
        <v>18211.63</v>
      </c>
      <c r="L9" s="44" t="s">
        <v>54</v>
      </c>
      <c r="M9" s="19">
        <v>55855</v>
      </c>
      <c r="N9" s="34" t="s">
        <v>39</v>
      </c>
    </row>
    <row r="10" spans="1:14" s="11" customFormat="1" ht="69.75" customHeight="1">
      <c r="B10" s="2">
        <v>4</v>
      </c>
      <c r="C10" s="10" t="s">
        <v>7</v>
      </c>
      <c r="D10" s="2" t="s">
        <v>51</v>
      </c>
      <c r="E10" s="21">
        <v>17</v>
      </c>
      <c r="F10" s="28">
        <v>4139.45</v>
      </c>
      <c r="G10" s="29">
        <f t="shared" si="0"/>
        <v>70370.649999999994</v>
      </c>
      <c r="H10" s="28">
        <v>4214.72</v>
      </c>
      <c r="I10" s="29">
        <f t="shared" si="1"/>
        <v>71650.240000000005</v>
      </c>
      <c r="J10" s="29">
        <f t="shared" si="2"/>
        <v>4177.085</v>
      </c>
      <c r="K10" s="29">
        <f t="shared" si="3"/>
        <v>71010.445000000007</v>
      </c>
      <c r="L10" s="44" t="s">
        <v>54</v>
      </c>
      <c r="M10" s="19">
        <v>55855</v>
      </c>
      <c r="N10" s="34" t="s">
        <v>39</v>
      </c>
    </row>
    <row r="11" spans="1:14" s="11" customFormat="1" ht="74.25" customHeight="1">
      <c r="B11" s="2">
        <v>5</v>
      </c>
      <c r="C11" s="10" t="s">
        <v>8</v>
      </c>
      <c r="D11" s="2" t="s">
        <v>51</v>
      </c>
      <c r="E11" s="21">
        <v>2</v>
      </c>
      <c r="F11" s="28">
        <v>46304.37</v>
      </c>
      <c r="G11" s="29">
        <f t="shared" si="0"/>
        <v>92608.74</v>
      </c>
      <c r="H11" s="28">
        <v>47146.27</v>
      </c>
      <c r="I11" s="29">
        <f t="shared" si="1"/>
        <v>94292.54</v>
      </c>
      <c r="J11" s="29">
        <f t="shared" si="2"/>
        <v>46725.32</v>
      </c>
      <c r="K11" s="29">
        <f t="shared" si="3"/>
        <v>93450.64</v>
      </c>
      <c r="L11" s="44" t="s">
        <v>54</v>
      </c>
      <c r="M11" s="19">
        <v>55855</v>
      </c>
      <c r="N11" s="34" t="s">
        <v>39</v>
      </c>
    </row>
    <row r="12" spans="1:14" s="11" customFormat="1" ht="81.75" customHeight="1">
      <c r="B12" s="2">
        <v>6</v>
      </c>
      <c r="C12" s="10" t="s">
        <v>9</v>
      </c>
      <c r="D12" s="2" t="s">
        <v>51</v>
      </c>
      <c r="E12" s="21">
        <v>1</v>
      </c>
      <c r="F12" s="28">
        <v>15051.76</v>
      </c>
      <c r="G12" s="29">
        <f t="shared" si="0"/>
        <v>15051.76</v>
      </c>
      <c r="H12" s="28">
        <v>15325.43</v>
      </c>
      <c r="I12" s="29">
        <f t="shared" si="1"/>
        <v>15325.43</v>
      </c>
      <c r="J12" s="29">
        <f t="shared" si="2"/>
        <v>15188.595000000001</v>
      </c>
      <c r="K12" s="29">
        <f t="shared" si="3"/>
        <v>15188.595000000001</v>
      </c>
      <c r="L12" s="44" t="s">
        <v>54</v>
      </c>
      <c r="M12" s="19">
        <v>55855</v>
      </c>
      <c r="N12" s="34" t="s">
        <v>39</v>
      </c>
    </row>
    <row r="13" spans="1:14" s="11" customFormat="1" ht="66.75" customHeight="1">
      <c r="B13" s="2">
        <v>7</v>
      </c>
      <c r="C13" s="10" t="s">
        <v>10</v>
      </c>
      <c r="D13" s="2" t="s">
        <v>51</v>
      </c>
      <c r="E13" s="21">
        <v>3</v>
      </c>
      <c r="F13" s="28">
        <v>35120.78</v>
      </c>
      <c r="G13" s="29">
        <f t="shared" si="0"/>
        <v>105362.34</v>
      </c>
      <c r="H13" s="28">
        <v>35759.339999999997</v>
      </c>
      <c r="I13" s="29">
        <f t="shared" si="1"/>
        <v>107278.01999999999</v>
      </c>
      <c r="J13" s="29">
        <f t="shared" si="2"/>
        <v>35440.06</v>
      </c>
      <c r="K13" s="29">
        <f t="shared" si="3"/>
        <v>106320.18</v>
      </c>
      <c r="L13" s="44" t="s">
        <v>54</v>
      </c>
      <c r="M13" s="19">
        <v>55855</v>
      </c>
      <c r="N13" s="34" t="s">
        <v>39</v>
      </c>
    </row>
    <row r="14" spans="1:14" s="11" customFormat="1" ht="69" customHeight="1">
      <c r="B14" s="2">
        <v>8</v>
      </c>
      <c r="C14" s="10" t="s">
        <v>11</v>
      </c>
      <c r="D14" s="2" t="s">
        <v>51</v>
      </c>
      <c r="E14" s="21">
        <v>1</v>
      </c>
      <c r="F14" s="28">
        <v>13231.79</v>
      </c>
      <c r="G14" s="29">
        <f t="shared" si="0"/>
        <v>13231.79</v>
      </c>
      <c r="H14" s="28">
        <v>13472.37</v>
      </c>
      <c r="I14" s="29">
        <f t="shared" si="1"/>
        <v>13472.37</v>
      </c>
      <c r="J14" s="29">
        <f t="shared" si="2"/>
        <v>13352.080000000002</v>
      </c>
      <c r="K14" s="29">
        <f t="shared" si="3"/>
        <v>13352.080000000002</v>
      </c>
      <c r="L14" s="44" t="s">
        <v>54</v>
      </c>
      <c r="M14" s="19">
        <v>55855</v>
      </c>
      <c r="N14" s="34" t="s">
        <v>39</v>
      </c>
    </row>
    <row r="15" spans="1:14" s="11" customFormat="1" ht="73.5" customHeight="1">
      <c r="B15" s="2">
        <v>9</v>
      </c>
      <c r="C15" s="10" t="s">
        <v>12</v>
      </c>
      <c r="D15" s="2" t="s">
        <v>51</v>
      </c>
      <c r="E15" s="21">
        <v>3</v>
      </c>
      <c r="F15" s="28">
        <v>16583.310000000001</v>
      </c>
      <c r="G15" s="29">
        <f t="shared" si="0"/>
        <v>49749.930000000008</v>
      </c>
      <c r="H15" s="28">
        <v>16884.830000000002</v>
      </c>
      <c r="I15" s="29">
        <f t="shared" si="1"/>
        <v>50654.490000000005</v>
      </c>
      <c r="J15" s="29">
        <f t="shared" si="2"/>
        <v>16734.07</v>
      </c>
      <c r="K15" s="29">
        <f t="shared" si="3"/>
        <v>50202.21</v>
      </c>
      <c r="L15" s="44" t="s">
        <v>54</v>
      </c>
      <c r="M15" s="19">
        <v>55855</v>
      </c>
      <c r="N15" s="34" t="s">
        <v>39</v>
      </c>
    </row>
    <row r="16" spans="1:14" s="11" customFormat="1" ht="70.5" customHeight="1">
      <c r="B16" s="2">
        <v>10</v>
      </c>
      <c r="C16" s="10" t="s">
        <v>13</v>
      </c>
      <c r="D16" s="2" t="s">
        <v>51</v>
      </c>
      <c r="E16" s="21">
        <v>32</v>
      </c>
      <c r="F16" s="28">
        <v>4182.51</v>
      </c>
      <c r="G16" s="29">
        <f t="shared" si="0"/>
        <v>133840.32000000001</v>
      </c>
      <c r="H16" s="28">
        <v>4258.55</v>
      </c>
      <c r="I16" s="29">
        <f t="shared" si="1"/>
        <v>136273.60000000001</v>
      </c>
      <c r="J16" s="29">
        <f t="shared" si="2"/>
        <v>4220.5300000000007</v>
      </c>
      <c r="K16" s="29">
        <f t="shared" si="3"/>
        <v>135056.96000000002</v>
      </c>
      <c r="L16" s="44" t="s">
        <v>54</v>
      </c>
      <c r="M16" s="19">
        <v>59058</v>
      </c>
      <c r="N16" s="34" t="s">
        <v>40</v>
      </c>
    </row>
    <row r="17" spans="2:14" s="11" customFormat="1" ht="86.25" customHeight="1">
      <c r="B17" s="2">
        <v>11</v>
      </c>
      <c r="C17" s="12" t="s">
        <v>14</v>
      </c>
      <c r="D17" s="2" t="s">
        <v>51</v>
      </c>
      <c r="E17" s="21">
        <v>35</v>
      </c>
      <c r="F17" s="28">
        <v>2322.83</v>
      </c>
      <c r="G17" s="29">
        <f t="shared" si="0"/>
        <v>81299.05</v>
      </c>
      <c r="H17" s="28">
        <v>2365.06</v>
      </c>
      <c r="I17" s="29">
        <f t="shared" si="1"/>
        <v>82777.099999999991</v>
      </c>
      <c r="J17" s="29">
        <f t="shared" si="2"/>
        <v>2343.9449999999997</v>
      </c>
      <c r="K17" s="29">
        <f t="shared" si="3"/>
        <v>82038.074999999983</v>
      </c>
      <c r="L17" s="44" t="s">
        <v>54</v>
      </c>
      <c r="M17" s="19">
        <v>59058</v>
      </c>
      <c r="N17" s="34" t="s">
        <v>41</v>
      </c>
    </row>
    <row r="18" spans="2:14" s="11" customFormat="1" ht="78.75">
      <c r="B18" s="2">
        <v>12</v>
      </c>
      <c r="C18" s="12" t="s">
        <v>15</v>
      </c>
      <c r="D18" s="2" t="s">
        <v>51</v>
      </c>
      <c r="E18" s="21">
        <v>7</v>
      </c>
      <c r="F18" s="28">
        <v>3804.22</v>
      </c>
      <c r="G18" s="29">
        <f t="shared" si="0"/>
        <v>26629.539999999997</v>
      </c>
      <c r="H18" s="28">
        <v>3873.39</v>
      </c>
      <c r="I18" s="29">
        <f t="shared" si="1"/>
        <v>27113.73</v>
      </c>
      <c r="J18" s="29">
        <f t="shared" si="2"/>
        <v>3838.8049999999998</v>
      </c>
      <c r="K18" s="29">
        <f t="shared" si="3"/>
        <v>26871.634999999998</v>
      </c>
      <c r="L18" s="44" t="s">
        <v>54</v>
      </c>
      <c r="M18" s="19">
        <v>59058</v>
      </c>
      <c r="N18" s="34" t="s">
        <v>41</v>
      </c>
    </row>
    <row r="19" spans="2:14" s="11" customFormat="1" ht="66" customHeight="1">
      <c r="B19" s="2">
        <v>13</v>
      </c>
      <c r="C19" s="12" t="s">
        <v>16</v>
      </c>
      <c r="D19" s="2" t="s">
        <v>51</v>
      </c>
      <c r="E19" s="21">
        <v>2</v>
      </c>
      <c r="F19" s="28">
        <v>3987.3</v>
      </c>
      <c r="G19" s="29">
        <f t="shared" si="0"/>
        <v>7974.6</v>
      </c>
      <c r="H19" s="28">
        <v>4059.8</v>
      </c>
      <c r="I19" s="29">
        <f t="shared" si="1"/>
        <v>8119.6</v>
      </c>
      <c r="J19" s="29">
        <f t="shared" si="2"/>
        <v>4023.55</v>
      </c>
      <c r="K19" s="29">
        <f t="shared" si="3"/>
        <v>8047.1</v>
      </c>
      <c r="L19" s="44" t="s">
        <v>54</v>
      </c>
      <c r="M19" s="19">
        <v>59058</v>
      </c>
      <c r="N19" s="34" t="s">
        <v>41</v>
      </c>
    </row>
    <row r="20" spans="2:14" s="11" customFormat="1" ht="86.25" customHeight="1">
      <c r="B20" s="2">
        <v>14</v>
      </c>
      <c r="C20" s="12" t="s">
        <v>17</v>
      </c>
      <c r="D20" s="2" t="s">
        <v>51</v>
      </c>
      <c r="E20" s="21">
        <v>35</v>
      </c>
      <c r="F20" s="28">
        <v>2062.83</v>
      </c>
      <c r="G20" s="29">
        <f t="shared" si="0"/>
        <v>72199.05</v>
      </c>
      <c r="H20" s="28">
        <v>2100.34</v>
      </c>
      <c r="I20" s="29">
        <f t="shared" si="1"/>
        <v>73511.900000000009</v>
      </c>
      <c r="J20" s="29">
        <f t="shared" si="2"/>
        <v>2081.585</v>
      </c>
      <c r="K20" s="29">
        <f t="shared" si="3"/>
        <v>72855.475000000006</v>
      </c>
      <c r="L20" s="44" t="s">
        <v>54</v>
      </c>
      <c r="M20" s="19">
        <v>59058</v>
      </c>
      <c r="N20" s="34" t="s">
        <v>41</v>
      </c>
    </row>
    <row r="21" spans="2:14" s="11" customFormat="1" ht="78" customHeight="1">
      <c r="B21" s="2">
        <v>15</v>
      </c>
      <c r="C21" s="12" t="s">
        <v>18</v>
      </c>
      <c r="D21" s="1" t="s">
        <v>4</v>
      </c>
      <c r="E21" s="21">
        <v>2</v>
      </c>
      <c r="F21" s="28">
        <v>5097.09</v>
      </c>
      <c r="G21" s="29">
        <f t="shared" si="0"/>
        <v>10194.18</v>
      </c>
      <c r="H21" s="28">
        <v>5189.7700000000004</v>
      </c>
      <c r="I21" s="29">
        <f t="shared" si="1"/>
        <v>10379.540000000001</v>
      </c>
      <c r="J21" s="29">
        <f t="shared" si="2"/>
        <v>5143.43</v>
      </c>
      <c r="K21" s="29">
        <f t="shared" si="3"/>
        <v>10286.86</v>
      </c>
      <c r="L21" s="44" t="s">
        <v>54</v>
      </c>
      <c r="M21" s="19">
        <v>59058</v>
      </c>
      <c r="N21" s="34" t="s">
        <v>42</v>
      </c>
    </row>
    <row r="22" spans="2:14" s="11" customFormat="1" ht="78" customHeight="1">
      <c r="B22" s="2">
        <v>16</v>
      </c>
      <c r="C22" s="12" t="s">
        <v>19</v>
      </c>
      <c r="D22" s="2" t="s">
        <v>51</v>
      </c>
      <c r="E22" s="21">
        <v>2</v>
      </c>
      <c r="F22" s="28">
        <v>16905.169999999998</v>
      </c>
      <c r="G22" s="29">
        <f t="shared" si="0"/>
        <v>33810.339999999997</v>
      </c>
      <c r="H22" s="28">
        <v>17212.54</v>
      </c>
      <c r="I22" s="29">
        <f t="shared" si="1"/>
        <v>34425.08</v>
      </c>
      <c r="J22" s="29">
        <f t="shared" si="2"/>
        <v>17058.855</v>
      </c>
      <c r="K22" s="29">
        <f t="shared" si="3"/>
        <v>34117.71</v>
      </c>
      <c r="L22" s="44" t="s">
        <v>54</v>
      </c>
      <c r="M22" s="19">
        <v>57951</v>
      </c>
      <c r="N22" s="34" t="s">
        <v>43</v>
      </c>
    </row>
    <row r="23" spans="2:14" s="11" customFormat="1" ht="80.25" customHeight="1">
      <c r="B23" s="2">
        <v>17</v>
      </c>
      <c r="C23" s="12" t="s">
        <v>22</v>
      </c>
      <c r="D23" s="2" t="s">
        <v>51</v>
      </c>
      <c r="E23" s="21">
        <v>1</v>
      </c>
      <c r="F23" s="28">
        <v>24781.130000000005</v>
      </c>
      <c r="G23" s="29">
        <f t="shared" si="0"/>
        <v>24781.130000000005</v>
      </c>
      <c r="H23" s="28">
        <v>25231.7</v>
      </c>
      <c r="I23" s="29">
        <f t="shared" si="1"/>
        <v>25231.7</v>
      </c>
      <c r="J23" s="29">
        <f t="shared" si="2"/>
        <v>25006.415000000001</v>
      </c>
      <c r="K23" s="29">
        <f t="shared" si="3"/>
        <v>25006.415000000001</v>
      </c>
      <c r="L23" s="44" t="s">
        <v>54</v>
      </c>
      <c r="M23" s="19">
        <v>41792</v>
      </c>
      <c r="N23" s="34" t="s">
        <v>41</v>
      </c>
    </row>
    <row r="24" spans="2:14" s="11" customFormat="1" ht="76.5" customHeight="1">
      <c r="B24" s="2">
        <v>18</v>
      </c>
      <c r="C24" s="10" t="s">
        <v>21</v>
      </c>
      <c r="D24" s="2" t="s">
        <v>51</v>
      </c>
      <c r="E24" s="21">
        <v>5</v>
      </c>
      <c r="F24" s="28">
        <v>8861.6</v>
      </c>
      <c r="G24" s="29">
        <f t="shared" si="0"/>
        <v>44308</v>
      </c>
      <c r="H24" s="28">
        <v>9022.7200000000012</v>
      </c>
      <c r="I24" s="29">
        <f t="shared" si="1"/>
        <v>45113.600000000006</v>
      </c>
      <c r="J24" s="29">
        <f t="shared" si="2"/>
        <v>8942.16</v>
      </c>
      <c r="K24" s="29">
        <f t="shared" si="3"/>
        <v>44710.8</v>
      </c>
      <c r="L24" s="44" t="s">
        <v>54</v>
      </c>
      <c r="M24" s="19">
        <v>55855</v>
      </c>
      <c r="N24" s="34" t="s">
        <v>39</v>
      </c>
    </row>
    <row r="25" spans="2:14" s="11" customFormat="1" ht="76.5" customHeight="1">
      <c r="B25" s="2">
        <v>19</v>
      </c>
      <c r="C25" s="10" t="s">
        <v>20</v>
      </c>
      <c r="D25" s="2" t="s">
        <v>51</v>
      </c>
      <c r="E25" s="21">
        <v>2</v>
      </c>
      <c r="F25" s="28">
        <v>23455.65</v>
      </c>
      <c r="G25" s="29">
        <f t="shared" si="0"/>
        <v>46911.3</v>
      </c>
      <c r="H25" s="28">
        <v>23882.12</v>
      </c>
      <c r="I25" s="29">
        <f t="shared" si="1"/>
        <v>47764.24</v>
      </c>
      <c r="J25" s="29">
        <f t="shared" si="2"/>
        <v>23668.885000000002</v>
      </c>
      <c r="K25" s="29">
        <f t="shared" si="3"/>
        <v>47337.770000000004</v>
      </c>
      <c r="L25" s="44" t="s">
        <v>54</v>
      </c>
      <c r="M25" s="19">
        <v>55855</v>
      </c>
      <c r="N25" s="34" t="s">
        <v>39</v>
      </c>
    </row>
    <row r="26" spans="2:14" s="11" customFormat="1" ht="75.75" customHeight="1">
      <c r="B26" s="2">
        <v>20</v>
      </c>
      <c r="C26" s="13" t="s">
        <v>23</v>
      </c>
      <c r="D26" s="2" t="s">
        <v>51</v>
      </c>
      <c r="E26" s="21">
        <v>2</v>
      </c>
      <c r="F26" s="28">
        <v>6789.99</v>
      </c>
      <c r="G26" s="29">
        <f t="shared" si="0"/>
        <v>13579.98</v>
      </c>
      <c r="H26" s="28">
        <v>6913.45</v>
      </c>
      <c r="I26" s="29">
        <f t="shared" si="1"/>
        <v>13826.9</v>
      </c>
      <c r="J26" s="29">
        <f t="shared" si="2"/>
        <v>6851.7199999999993</v>
      </c>
      <c r="K26" s="29">
        <f t="shared" si="3"/>
        <v>13703.439999999999</v>
      </c>
      <c r="L26" s="44" t="s">
        <v>54</v>
      </c>
      <c r="M26" s="19">
        <v>55866</v>
      </c>
      <c r="N26" s="34" t="s">
        <v>39</v>
      </c>
    </row>
    <row r="27" spans="2:14" s="11" customFormat="1" ht="69.75" customHeight="1">
      <c r="B27" s="2">
        <v>21</v>
      </c>
      <c r="C27" s="13" t="s">
        <v>24</v>
      </c>
      <c r="D27" s="2" t="s">
        <v>51</v>
      </c>
      <c r="E27" s="21">
        <v>20</v>
      </c>
      <c r="F27" s="28">
        <v>6789.99</v>
      </c>
      <c r="G27" s="29">
        <f t="shared" si="0"/>
        <v>135799.79999999999</v>
      </c>
      <c r="H27" s="28">
        <v>6913.45</v>
      </c>
      <c r="I27" s="29">
        <f t="shared" si="1"/>
        <v>138269</v>
      </c>
      <c r="J27" s="29">
        <f t="shared" si="2"/>
        <v>6851.7199999999993</v>
      </c>
      <c r="K27" s="29">
        <f t="shared" si="3"/>
        <v>137034.4</v>
      </c>
      <c r="L27" s="44" t="s">
        <v>54</v>
      </c>
      <c r="M27" s="19">
        <v>55866</v>
      </c>
      <c r="N27" s="34" t="s">
        <v>39</v>
      </c>
    </row>
    <row r="28" spans="2:14" s="11" customFormat="1" ht="72" customHeight="1">
      <c r="B28" s="2">
        <v>22</v>
      </c>
      <c r="C28" s="13" t="s">
        <v>25</v>
      </c>
      <c r="D28" s="2" t="s">
        <v>51</v>
      </c>
      <c r="E28" s="21">
        <v>2</v>
      </c>
      <c r="F28" s="28">
        <v>6789.99</v>
      </c>
      <c r="G28" s="29">
        <f t="shared" si="0"/>
        <v>13579.98</v>
      </c>
      <c r="H28" s="28">
        <v>6913.45</v>
      </c>
      <c r="I28" s="29">
        <f t="shared" si="1"/>
        <v>13826.9</v>
      </c>
      <c r="J28" s="29">
        <f t="shared" si="2"/>
        <v>6851.7199999999993</v>
      </c>
      <c r="K28" s="29">
        <f t="shared" si="3"/>
        <v>13703.439999999999</v>
      </c>
      <c r="L28" s="44" t="s">
        <v>54</v>
      </c>
      <c r="M28" s="19">
        <v>55866</v>
      </c>
      <c r="N28" s="34" t="s">
        <v>39</v>
      </c>
    </row>
    <row r="29" spans="2:14" s="22" customFormat="1" ht="75" customHeight="1">
      <c r="B29" s="2">
        <v>23</v>
      </c>
      <c r="C29" s="13" t="s">
        <v>26</v>
      </c>
      <c r="D29" s="2" t="s">
        <v>51</v>
      </c>
      <c r="E29" s="21">
        <v>1</v>
      </c>
      <c r="F29" s="30">
        <v>34479.980000000003</v>
      </c>
      <c r="G29" s="31">
        <f t="shared" si="0"/>
        <v>34479.980000000003</v>
      </c>
      <c r="H29" s="30">
        <v>35106.89</v>
      </c>
      <c r="I29" s="31">
        <f t="shared" si="1"/>
        <v>35106.89</v>
      </c>
      <c r="J29" s="31">
        <f t="shared" si="2"/>
        <v>34793.434999999998</v>
      </c>
      <c r="K29" s="31">
        <f t="shared" si="3"/>
        <v>34793.434999999998</v>
      </c>
      <c r="L29" s="44" t="s">
        <v>54</v>
      </c>
      <c r="M29" s="21">
        <v>55866</v>
      </c>
      <c r="N29" s="35" t="s">
        <v>39</v>
      </c>
    </row>
    <row r="30" spans="2:14" s="11" customFormat="1" ht="71.25" customHeight="1">
      <c r="B30" s="2">
        <v>24</v>
      </c>
      <c r="C30" s="13" t="s">
        <v>27</v>
      </c>
      <c r="D30" s="2" t="s">
        <v>51</v>
      </c>
      <c r="E30" s="21">
        <v>2</v>
      </c>
      <c r="F30" s="28">
        <v>3184.32</v>
      </c>
      <c r="G30" s="29">
        <f t="shared" si="0"/>
        <v>6368.64</v>
      </c>
      <c r="H30" s="28">
        <v>3242.22</v>
      </c>
      <c r="I30" s="29">
        <f t="shared" si="1"/>
        <v>6484.44</v>
      </c>
      <c r="J30" s="29">
        <f t="shared" si="2"/>
        <v>3213.27</v>
      </c>
      <c r="K30" s="29">
        <f t="shared" si="3"/>
        <v>6426.54</v>
      </c>
      <c r="L30" s="44" t="s">
        <v>54</v>
      </c>
      <c r="M30" s="19">
        <v>55866</v>
      </c>
      <c r="N30" s="34" t="s">
        <v>39</v>
      </c>
    </row>
    <row r="31" spans="2:14" s="11" customFormat="1" ht="78" customHeight="1">
      <c r="B31" s="2">
        <v>25</v>
      </c>
      <c r="C31" s="13" t="s">
        <v>28</v>
      </c>
      <c r="D31" s="2" t="s">
        <v>51</v>
      </c>
      <c r="E31" s="21">
        <v>2</v>
      </c>
      <c r="F31" s="28">
        <v>3184.32</v>
      </c>
      <c r="G31" s="29">
        <f t="shared" si="0"/>
        <v>6368.64</v>
      </c>
      <c r="H31" s="28">
        <v>3242.22</v>
      </c>
      <c r="I31" s="29">
        <f t="shared" si="1"/>
        <v>6484.44</v>
      </c>
      <c r="J31" s="29">
        <f t="shared" si="2"/>
        <v>3213.27</v>
      </c>
      <c r="K31" s="29">
        <f t="shared" si="3"/>
        <v>6426.54</v>
      </c>
      <c r="L31" s="44" t="s">
        <v>54</v>
      </c>
      <c r="M31" s="19">
        <v>55866</v>
      </c>
      <c r="N31" s="34" t="s">
        <v>39</v>
      </c>
    </row>
    <row r="32" spans="2:14" s="11" customFormat="1" ht="81" customHeight="1">
      <c r="B32" s="2">
        <v>26</v>
      </c>
      <c r="C32" s="13" t="s">
        <v>29</v>
      </c>
      <c r="D32" s="2" t="s">
        <v>51</v>
      </c>
      <c r="E32" s="21">
        <v>1</v>
      </c>
      <c r="F32" s="28">
        <v>3184.32</v>
      </c>
      <c r="G32" s="29">
        <f t="shared" si="0"/>
        <v>3184.32</v>
      </c>
      <c r="H32" s="28">
        <v>3242.22</v>
      </c>
      <c r="I32" s="29">
        <f t="shared" si="1"/>
        <v>3242.22</v>
      </c>
      <c r="J32" s="29">
        <f t="shared" si="2"/>
        <v>3213.27</v>
      </c>
      <c r="K32" s="29">
        <f t="shared" si="3"/>
        <v>3213.27</v>
      </c>
      <c r="L32" s="44" t="s">
        <v>54</v>
      </c>
      <c r="M32" s="19">
        <v>55866</v>
      </c>
      <c r="N32" s="34" t="s">
        <v>39</v>
      </c>
    </row>
    <row r="33" spans="2:22" s="11" customFormat="1" ht="68.25" customHeight="1">
      <c r="B33" s="2">
        <v>27</v>
      </c>
      <c r="C33" s="14" t="s">
        <v>30</v>
      </c>
      <c r="D33" s="2" t="s">
        <v>51</v>
      </c>
      <c r="E33" s="21">
        <v>28</v>
      </c>
      <c r="F33" s="28">
        <v>3132.07</v>
      </c>
      <c r="G33" s="29">
        <f t="shared" si="0"/>
        <v>87697.96</v>
      </c>
      <c r="H33" s="28">
        <v>3189.02</v>
      </c>
      <c r="I33" s="29">
        <f t="shared" si="1"/>
        <v>89292.56</v>
      </c>
      <c r="J33" s="29">
        <f t="shared" si="2"/>
        <v>3160.5450000000001</v>
      </c>
      <c r="K33" s="29">
        <f t="shared" si="3"/>
        <v>88495.260000000009</v>
      </c>
      <c r="L33" s="44" t="s">
        <v>54</v>
      </c>
      <c r="M33" s="19">
        <v>55855</v>
      </c>
      <c r="N33" s="34" t="s">
        <v>39</v>
      </c>
    </row>
    <row r="34" spans="2:22" s="11" customFormat="1" ht="70.5" customHeight="1">
      <c r="B34" s="2">
        <v>28</v>
      </c>
      <c r="C34" s="15" t="s">
        <v>31</v>
      </c>
      <c r="D34" s="2" t="s">
        <v>51</v>
      </c>
      <c r="E34" s="21">
        <v>15</v>
      </c>
      <c r="F34" s="28">
        <v>10624.31</v>
      </c>
      <c r="G34" s="29">
        <f t="shared" si="0"/>
        <v>159364.65</v>
      </c>
      <c r="H34" s="28">
        <v>10817.48</v>
      </c>
      <c r="I34" s="29">
        <f t="shared" si="1"/>
        <v>162262.19999999998</v>
      </c>
      <c r="J34" s="29">
        <f t="shared" si="2"/>
        <v>10720.895</v>
      </c>
      <c r="K34" s="29">
        <f t="shared" si="3"/>
        <v>160813.42500000002</v>
      </c>
      <c r="L34" s="44" t="s">
        <v>54</v>
      </c>
      <c r="M34" s="19">
        <v>55855</v>
      </c>
      <c r="N34" s="34" t="s">
        <v>44</v>
      </c>
    </row>
    <row r="35" spans="2:22" s="11" customFormat="1" ht="75.75" customHeight="1">
      <c r="B35" s="2">
        <v>29</v>
      </c>
      <c r="C35" s="15" t="s">
        <v>32</v>
      </c>
      <c r="D35" s="2" t="s">
        <v>52</v>
      </c>
      <c r="E35" s="21">
        <v>12</v>
      </c>
      <c r="F35" s="28">
        <v>1094.74</v>
      </c>
      <c r="G35" s="29">
        <f t="shared" si="0"/>
        <v>13136.880000000001</v>
      </c>
      <c r="H35" s="28">
        <v>1114.6500000000001</v>
      </c>
      <c r="I35" s="29">
        <f t="shared" si="1"/>
        <v>13375.800000000001</v>
      </c>
      <c r="J35" s="29">
        <f t="shared" si="2"/>
        <v>1104.6950000000002</v>
      </c>
      <c r="K35" s="29">
        <f t="shared" si="3"/>
        <v>13256.340000000002</v>
      </c>
      <c r="L35" s="44" t="s">
        <v>54</v>
      </c>
      <c r="M35" s="19">
        <v>55866</v>
      </c>
      <c r="N35" s="34" t="s">
        <v>44</v>
      </c>
    </row>
    <row r="36" spans="2:22" s="11" customFormat="1" ht="66" customHeight="1">
      <c r="B36" s="2">
        <v>30</v>
      </c>
      <c r="C36" s="15" t="s">
        <v>34</v>
      </c>
      <c r="D36" s="2" t="s">
        <v>52</v>
      </c>
      <c r="E36" s="21">
        <v>4</v>
      </c>
      <c r="F36" s="28">
        <v>1294.1300000000001</v>
      </c>
      <c r="G36" s="29">
        <f t="shared" si="0"/>
        <v>5176.5200000000004</v>
      </c>
      <c r="H36" s="28">
        <v>1317.66</v>
      </c>
      <c r="I36" s="29">
        <f t="shared" si="1"/>
        <v>5270.64</v>
      </c>
      <c r="J36" s="29">
        <f t="shared" si="2"/>
        <v>1305.895</v>
      </c>
      <c r="K36" s="29">
        <f t="shared" si="3"/>
        <v>5223.58</v>
      </c>
      <c r="L36" s="44" t="s">
        <v>54</v>
      </c>
      <c r="M36" s="19">
        <v>55866</v>
      </c>
      <c r="N36" s="34" t="s">
        <v>44</v>
      </c>
    </row>
    <row r="37" spans="2:22" s="11" customFormat="1" ht="83.25" customHeight="1">
      <c r="B37" s="2">
        <v>31</v>
      </c>
      <c r="C37" s="15" t="s">
        <v>33</v>
      </c>
      <c r="D37" s="2" t="s">
        <v>52</v>
      </c>
      <c r="E37" s="21">
        <v>8</v>
      </c>
      <c r="F37" s="28">
        <v>1094.74</v>
      </c>
      <c r="G37" s="29">
        <f t="shared" si="0"/>
        <v>8757.92</v>
      </c>
      <c r="H37" s="28">
        <v>1114.6500000000001</v>
      </c>
      <c r="I37" s="29">
        <f t="shared" si="1"/>
        <v>8917.2000000000007</v>
      </c>
      <c r="J37" s="29">
        <f t="shared" si="2"/>
        <v>1104.6950000000002</v>
      </c>
      <c r="K37" s="29">
        <f t="shared" si="3"/>
        <v>8837.5600000000013</v>
      </c>
      <c r="L37" s="44" t="s">
        <v>54</v>
      </c>
      <c r="M37" s="19">
        <v>55866</v>
      </c>
      <c r="N37" s="34" t="s">
        <v>44</v>
      </c>
    </row>
    <row r="38" spans="2:22" s="11" customFormat="1" ht="29.25" customHeight="1">
      <c r="B38" s="23"/>
      <c r="C38" s="24" t="s">
        <v>36</v>
      </c>
      <c r="D38" s="25"/>
      <c r="E38" s="26"/>
      <c r="F38" s="25"/>
      <c r="G38" s="25">
        <f>SUM(G7:G37)</f>
        <v>1382335.1499999997</v>
      </c>
      <c r="H38" s="25"/>
      <c r="I38" s="25">
        <f>SUM(I7:I37)</f>
        <v>1407468.9499999993</v>
      </c>
      <c r="J38" s="25"/>
      <c r="K38" s="25">
        <f>SUM(K7:K37)</f>
        <v>1394902.0500000003</v>
      </c>
      <c r="L38" s="25"/>
      <c r="M38" s="25"/>
      <c r="N38" s="27"/>
    </row>
    <row r="41" spans="2:22" ht="48.75" customHeight="1">
      <c r="C41" s="51"/>
      <c r="D41" s="52"/>
      <c r="E41" s="52"/>
      <c r="F41" s="32"/>
      <c r="G41" s="32"/>
      <c r="H41" s="32"/>
      <c r="I41" s="32"/>
      <c r="J41" s="49"/>
      <c r="K41" s="49"/>
      <c r="L41" s="39"/>
      <c r="M41" s="33"/>
      <c r="N41" s="33"/>
      <c r="Q41" s="32"/>
      <c r="R41" s="32"/>
      <c r="S41" s="32"/>
      <c r="T41" s="32"/>
      <c r="U41" s="32"/>
      <c r="V41" s="32"/>
    </row>
    <row r="42" spans="2:22" ht="48" customHeight="1">
      <c r="C42" s="51"/>
      <c r="D42" s="52"/>
      <c r="E42" s="52"/>
      <c r="F42" s="32"/>
      <c r="G42" s="32"/>
      <c r="H42" s="32"/>
      <c r="I42" s="32"/>
      <c r="J42" s="49"/>
      <c r="K42" s="49"/>
      <c r="L42" s="39"/>
      <c r="M42" s="33"/>
      <c r="N42" s="33"/>
      <c r="Q42" s="32"/>
      <c r="R42" s="32"/>
      <c r="S42" s="32"/>
      <c r="T42" s="32"/>
      <c r="U42" s="32"/>
      <c r="V42" s="32"/>
    </row>
    <row r="43" spans="2:22" ht="55.5" customHeight="1">
      <c r="C43" s="53"/>
      <c r="D43" s="52"/>
      <c r="E43" s="52"/>
      <c r="F43" s="32"/>
      <c r="G43" s="32"/>
      <c r="H43" s="32"/>
      <c r="I43" s="32"/>
      <c r="J43" s="50"/>
      <c r="K43" s="50"/>
      <c r="L43" s="40"/>
      <c r="M43" s="33"/>
      <c r="N43" s="33"/>
      <c r="Q43" s="32"/>
      <c r="R43" s="32"/>
      <c r="S43" s="32"/>
      <c r="T43" s="32"/>
      <c r="U43" s="32"/>
      <c r="V43" s="32"/>
    </row>
  </sheetData>
  <mergeCells count="8">
    <mergeCell ref="B2:N2"/>
    <mergeCell ref="B5:N5"/>
    <mergeCell ref="J41:K41"/>
    <mergeCell ref="J42:K42"/>
    <mergeCell ref="J43:K43"/>
    <mergeCell ref="C41:E41"/>
    <mergeCell ref="C42:E42"/>
    <mergeCell ref="C43:E43"/>
  </mergeCells>
  <pageMargins left="0.70866141732283472" right="0.70866141732283472" top="0.74803149606299213" bottom="0.74803149606299213" header="0.31496062992125984" footer="0.31496062992125984"/>
  <pageSetup paperSize="9" scale="50" orientation="landscape"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Sysmex</vt:lpstr>
      <vt:lpstr>Аркуш3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2021-03-01T12:00:12Z</dcterms:modified>
</cp:coreProperties>
</file>