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8800" windowHeight="12225"/>
  </bookViews>
  <sheets>
    <sheet name="Аркуш1" sheetId="1" r:id="rId1"/>
    <sheet name="Аркуш2" sheetId="2" r:id="rId2"/>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24" i="1"/>
  <c r="G24"/>
  <c r="L24" s="1"/>
  <c r="M24" s="1"/>
  <c r="K23"/>
  <c r="G23"/>
  <c r="L23" s="1"/>
  <c r="M23" s="1"/>
  <c r="K22"/>
  <c r="G22"/>
  <c r="L22" s="1"/>
  <c r="M22" s="1"/>
  <c r="L21"/>
  <c r="M21" s="1"/>
  <c r="K21"/>
  <c r="G21"/>
  <c r="H21" s="1"/>
  <c r="H24" l="1"/>
  <c r="H23"/>
  <c r="H22"/>
  <c r="K7" l="1"/>
  <c r="K8"/>
  <c r="K9"/>
  <c r="K10"/>
  <c r="K11"/>
  <c r="K12"/>
  <c r="K13"/>
  <c r="K14"/>
  <c r="K15"/>
  <c r="K16"/>
  <c r="K17"/>
  <c r="K18"/>
  <c r="K19"/>
  <c r="K20"/>
  <c r="K25" l="1"/>
  <c r="G20"/>
  <c r="L20" s="1"/>
  <c r="M20" s="1"/>
  <c r="H20" l="1"/>
  <c r="G19" l="1"/>
  <c r="L19" s="1"/>
  <c r="M19" s="1"/>
  <c r="G18"/>
  <c r="L18" s="1"/>
  <c r="M18" s="1"/>
  <c r="G17"/>
  <c r="L17" s="1"/>
  <c r="M17" s="1"/>
  <c r="G16"/>
  <c r="L16" s="1"/>
  <c r="M16" s="1"/>
  <c r="G15"/>
  <c r="L15" s="1"/>
  <c r="M15" s="1"/>
  <c r="G14"/>
  <c r="L14" s="1"/>
  <c r="M14" s="1"/>
  <c r="G13"/>
  <c r="L13" s="1"/>
  <c r="M13" s="1"/>
  <c r="G12"/>
  <c r="L12" s="1"/>
  <c r="M12" s="1"/>
  <c r="G11"/>
  <c r="L11" s="1"/>
  <c r="M11" s="1"/>
  <c r="G10"/>
  <c r="L10" s="1"/>
  <c r="M10" s="1"/>
  <c r="G9"/>
  <c r="L9" s="1"/>
  <c r="M9" s="1"/>
  <c r="G8"/>
  <c r="L8" s="1"/>
  <c r="M8" s="1"/>
  <c r="G7"/>
  <c r="L7" s="1"/>
  <c r="M7" s="1"/>
  <c r="M25" l="1"/>
  <c r="H10"/>
  <c r="H14"/>
  <c r="H11"/>
  <c r="H15"/>
  <c r="H7"/>
  <c r="H12"/>
  <c r="H16"/>
  <c r="H8"/>
  <c r="H17"/>
  <c r="H13"/>
  <c r="H18"/>
  <c r="H9"/>
  <c r="H19"/>
  <c r="H25" l="1"/>
</calcChain>
</file>

<file path=xl/sharedStrings.xml><?xml version="1.0" encoding="utf-8"?>
<sst xmlns="http://schemas.openxmlformats.org/spreadsheetml/2006/main" count="108" uniqueCount="72">
  <si>
    <t>набір</t>
  </si>
  <si>
    <t>Transplant Pretreatment Tubes Пробірки для попередньої обробки перед внесенням</t>
  </si>
  <si>
    <t>ARCHITECT Methotrexate Reagent Kit Набір реагентів, 100 тестів, або еквівалент</t>
  </si>
  <si>
    <t>ARCHITECT Methotrexate Calibrators Калібратори, 6 фл. х 4 мл, або еквівалент</t>
  </si>
  <si>
    <t>ARCHITECT Methotrexate Controls Контролі, 4 фл. х 8 мл, або еквівалент</t>
  </si>
  <si>
    <t>ARCHITECT Concentrated Wash Buffer Промивний буфер, 4 фл х 975 мл, або еквівалент</t>
  </si>
  <si>
    <t>ARCHITECT Pre-Trigger Solution Претригерний розчин, 4 фл х 975 мл, або еквівалент</t>
  </si>
  <si>
    <t>ARCHITECT Trigger Solution Тригерний розчин, 4 фл х 975 мл, або еквівалент</t>
  </si>
  <si>
    <t>ARCHITECT Septum Мембрана, 200 шт., або еквівалент</t>
  </si>
  <si>
    <t>ARCHITECT Sample Cups Чашки для зразків, 1000 шт., або еквівалент</t>
  </si>
  <si>
    <t>ARCHITECT Reaction Vessels Реакційні ємності, 4000 шт., або еквівалент</t>
  </si>
  <si>
    <t>ARCHITECT Cyclosporine Reagent Kit Набір реагентів, 100 тестів, або еквівалент</t>
  </si>
  <si>
    <t>ARCHITECT Cyclosporine Calibrators Калібратори, або еквівалент</t>
  </si>
  <si>
    <t>ARCHITECT Cyclosporine Whole Blood Precipitation Reagent Kit Набір реагентів, або еквівалент</t>
  </si>
  <si>
    <t>Multichem WBT Контроль, або еквівалент</t>
  </si>
  <si>
    <t>№</t>
  </si>
  <si>
    <t>компл</t>
  </si>
  <si>
    <t>паков</t>
  </si>
  <si>
    <t>Міжнародна непатентована назва лікарського засобу / Назва медичного виробу</t>
  </si>
  <si>
    <t>Форма випуску</t>
  </si>
  <si>
    <t>Загальна кількість</t>
  </si>
  <si>
    <t>Загальна сума</t>
  </si>
  <si>
    <t>Код та назва національного класифікатору медичного виробу</t>
  </si>
  <si>
    <t>Відомості про державну реєстрацію/технічний регламент</t>
  </si>
  <si>
    <t xml:space="preserve">55439 
Циклоспорин А / циклоспорин, терапевтичний лікарський моніторинг IVD, калібратор </t>
  </si>
  <si>
    <t xml:space="preserve">Декларація про відповідність DOC-3R30-UKR-v.1  від 14.05.2020 </t>
  </si>
  <si>
    <t xml:space="preserve">61001 
Циклоспорин А / циклоспорин терапевтичний лікарський моніторинг ІВД, набір, імунохемілюмінесцентний аналіз </t>
  </si>
  <si>
    <t>Декларація про відповідність DOC-3R30-UKR-v.1 від
14.05.2020</t>
  </si>
  <si>
    <t xml:space="preserve">55441 
Циклоспорин А / циклоспорин, терапевтичний лікарський моніторинг IVD, реагент 
</t>
  </si>
  <si>
    <t>Декларація про відповідність DOC-1L75-UKR-v.1S від 24.08.2017</t>
  </si>
  <si>
    <t xml:space="preserve">47869 
Множинні аналіти клінічної хімії IVD, контрольний матеріал </t>
  </si>
  <si>
    <t xml:space="preserve">55322 
Метотрексат, терапевтичний лікарський моніторинг IVD, калібратор </t>
  </si>
  <si>
    <t xml:space="preserve">61273 
Метотрексат терапевтичний лікарський моніторинг ІВД, набір, імунохемілюмінесцентний аналіз </t>
  </si>
  <si>
    <t xml:space="preserve">
58236 
Буферний промивання та розчин ІВД, автоматичні / напівавтоматичні системи 
</t>
  </si>
  <si>
    <t xml:space="preserve">61163 
Окислювальний реагент для імунохемілюмінесцентного аналізу ІВД </t>
  </si>
  <si>
    <t xml:space="preserve">43865 
Вакуумна пробірка для взяття зразків крові, з K2ЕDТА, IVD
</t>
  </si>
  <si>
    <t>62225 Ємність для лабораторного аналізатора ІВД</t>
  </si>
  <si>
    <t>Декларація про відповідність DOC-2P49-UKR.v.2 11.04.2019</t>
  </si>
  <si>
    <t>Декларація про відповідність DOC-4D18-UKR-v.1 10.05.2017</t>
  </si>
  <si>
    <t>Декларація про відповідність DOC-7C14-UKR-v.1 10.05.2017</t>
  </si>
  <si>
    <t>Декларація про відповідність DOC-7C15-UKR-v.1 13.12.2016</t>
  </si>
  <si>
    <t>Декларація про відповідність DOC-05P77-UKR-v.1 від 
11.08.2017</t>
  </si>
  <si>
    <t>Декларація про відповідність DOC-1P06-UKR-v.2 від 08.11.2019</t>
  </si>
  <si>
    <t>Декларація про відповідність DOC-6C55-UKR-v.1 від 03.05.2017</t>
  </si>
  <si>
    <t>Декларація про відповідність DOC-6E23-UKR-v.1
від 03.05.2017</t>
  </si>
  <si>
    <t>Декларація про відповідність DOC-6C54-UKR-v.1 від 03.05.2017</t>
  </si>
  <si>
    <t>Декларація про відповідність DOC-2P49-UKR.v.2 від 11.04.2019</t>
  </si>
  <si>
    <t>Медико-технічні вимоги на закупівлю реагентів та витратних матеріалів для Референс-лабораторії з лабораторної діагностики онкогематологічних захворювань Українського Референс-центру з клінічної лабораторної діагностики та метрології  згідно заявки регіонів на закупівлю лікарських засобів та медичних виробів за кошти державного бюджету 2021 року за бюджетною програмою КПКВК 2301400 «Забезпечення медичних заходів окремих державних програм та комплексних заходів програмного характеру» за напрямом «Закупівля лікарських засобів та медичних виробів для лікування дітей, хворих на онкологічні та онкогематологічні захворювання» в 2021 році</t>
  </si>
  <si>
    <t xml:space="preserve">Цінова пропозиція фірми №1, без ПДВ за 1 одиницю, грн. </t>
  </si>
  <si>
    <t xml:space="preserve">Цінова пропозиція фірми №1,  з ПДВ, за 1 одиницю, грн. </t>
  </si>
  <si>
    <t>Загальна сума, грн.</t>
  </si>
  <si>
    <t>Цінова пропозиція фірми №2, без ПДВ за 1 одиницю, грн.</t>
  </si>
  <si>
    <t xml:space="preserve">Цінова пропозиція фірми №2,  з ПДВ, за 1 одиницю, грн. </t>
  </si>
  <si>
    <t>Ціна середня, з ПДВ, грн.</t>
  </si>
  <si>
    <t>38535 
Метотрексат терапевтичний лікарський моніторинг IVD, контрольний матеріал</t>
  </si>
  <si>
    <t>58793 
Реагент для генерації сигналу при Імунохемілюмінесцентні аналізі ІВД, набір</t>
  </si>
  <si>
    <r>
      <t xml:space="preserve">ЛОТ 1 Реагенти до автоматичних аналізаторів закритого типу Architect </t>
    </r>
    <r>
      <rPr>
        <b/>
        <i/>
        <sz val="12"/>
        <rFont val="Times New Roman"/>
        <family val="1"/>
        <charset val="204"/>
      </rPr>
      <t>i</t>
    </r>
    <r>
      <rPr>
        <b/>
        <sz val="12"/>
        <rFont val="Times New Roman"/>
        <family val="1"/>
        <charset val="204"/>
      </rPr>
      <t>1000</t>
    </r>
    <r>
      <rPr>
        <b/>
        <i/>
        <sz val="12"/>
        <rFont val="Times New Roman"/>
        <family val="1"/>
        <charset val="204"/>
      </rPr>
      <t>SR (закрита система)</t>
    </r>
    <r>
      <rPr>
        <b/>
        <sz val="12"/>
        <rFont val="Times New Roman"/>
        <family val="1"/>
        <charset val="204"/>
      </rPr>
      <t>:</t>
    </r>
  </si>
  <si>
    <t>ARCHITEСT Tacrolimus калібратори ARCHITEСT Tacrolimus Calibrators</t>
  </si>
  <si>
    <t>ARCHITEСT Tacrolimus набір реагентів ARCHITEСT Tacrolimus Reagnt kit</t>
  </si>
  <si>
    <t>ARCHITEСT Tacrolimus Whole Blood Precipitation набір реагентів ARCHITEСT Tacrolimus Whole Blood Precipitation Reagent Kit</t>
  </si>
  <si>
    <t xml:space="preserve">Valve, Manifold Kit Клапан для розподільника рідин </t>
  </si>
  <si>
    <t>55443 
Такролімус, терапевтичний лікарський моніторинг IVD, калібратор</t>
  </si>
  <si>
    <t>Декларація про відповідність DOC-1L77-UKR-v.1M
від 10.05.2017</t>
  </si>
  <si>
    <t xml:space="preserve">61025 
Такролімус терапевтичний лікарський моніторинг ІВД, набір, імунохемілюмінесцентний аналіз </t>
  </si>
  <si>
    <t>Декларація про відповідність DOC-1L77-UKR-v.1M
 від 10.05.2017</t>
  </si>
  <si>
    <t>Декларація про відповідність DOC-1L77-UKR-v.1S
від 10.05.2017</t>
  </si>
  <si>
    <t>Декларація про відповідність DOC-1L86-UKR-v.1  / RoHS-UKR-1 31.03.2017 / 31.01.2020</t>
  </si>
  <si>
    <t>Не є мед. Виробом</t>
  </si>
  <si>
    <t>шт.</t>
  </si>
  <si>
    <t xml:space="preserve">55445 
Такролімус, терапевтичний лікарський моніторинг IVD, реагент </t>
  </si>
  <si>
    <t xml:space="preserve">НАЦІОНАЛЬНИЙ КЛАСИФІКАТОР УКРАЇНИ
Єдиний закупівельний словник ДК 021:2015  </t>
  </si>
  <si>
    <t>Код ДК 021:2015 – 33696500-0 - Лабораторні реактиви</t>
  </si>
</sst>
</file>

<file path=xl/styles.xml><?xml version="1.0" encoding="utf-8"?>
<styleSheet xmlns="http://schemas.openxmlformats.org/spreadsheetml/2006/main">
  <fonts count="12">
    <font>
      <sz val="11"/>
      <color theme="1"/>
      <name val="Calibri"/>
      <family val="2"/>
      <scheme val="minor"/>
    </font>
    <font>
      <sz val="11"/>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sz val="11"/>
      <color rgb="FF000000"/>
      <name val="Arial"/>
      <family val="2"/>
      <charset val="204"/>
    </font>
    <font>
      <sz val="11"/>
      <color theme="1"/>
      <name val="Arial"/>
      <family val="2"/>
      <charset val="204"/>
    </font>
    <font>
      <b/>
      <sz val="11"/>
      <color rgb="FF000000"/>
      <name val="Times New Roman"/>
      <family val="1"/>
      <charset val="204"/>
    </font>
    <font>
      <b/>
      <sz val="12"/>
      <name val="Times New Roman"/>
      <family val="1"/>
      <charset val="204"/>
    </font>
    <font>
      <b/>
      <i/>
      <sz val="12"/>
      <name val="Times New Roman"/>
      <family val="1"/>
      <charset val="204"/>
    </font>
    <font>
      <b/>
      <sz val="14"/>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4" fillId="0" borderId="2"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0" fillId="0" borderId="0" xfId="0" applyFill="1"/>
    <xf numFmtId="0" fontId="0" fillId="0" borderId="1" xfId="0" applyBorder="1" applyAlignment="1">
      <alignment wrapText="1"/>
    </xf>
    <xf numFmtId="4" fontId="2" fillId="0" borderId="1" xfId="0" applyNumberFormat="1" applyFont="1" applyBorder="1" applyAlignment="1">
      <alignment horizontal="center" vertical="center" wrapText="1"/>
    </xf>
    <xf numFmtId="0" fontId="0" fillId="0" borderId="0" xfId="0" applyBorder="1"/>
    <xf numFmtId="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2" xfId="0" applyFont="1" applyFill="1" applyBorder="1" applyAlignment="1">
      <alignment horizontal="left" vertical="center" wrapText="1"/>
    </xf>
    <xf numFmtId="0" fontId="6" fillId="0" borderId="0" xfId="0" applyFont="1" applyAlignment="1"/>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2" fontId="3" fillId="2"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49" fontId="7" fillId="0" borderId="0" xfId="0" applyNumberFormat="1" applyFont="1" applyAlignment="1">
      <alignment horizontal="left" vertical="center" wrapText="1"/>
    </xf>
    <xf numFmtId="0" fontId="5" fillId="0" borderId="0" xfId="0" applyFont="1" applyAlignment="1"/>
    <xf numFmtId="0" fontId="7" fillId="0" borderId="0" xfId="0" applyFont="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 xfId="0" applyFont="1" applyBorder="1" applyAlignment="1">
      <alignment horizontal="center"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3:P30"/>
  <sheetViews>
    <sheetView tabSelected="1" zoomScale="73" zoomScaleNormal="73" workbookViewId="0">
      <selection activeCell="B28" sqref="B28:K30"/>
    </sheetView>
  </sheetViews>
  <sheetFormatPr defaultRowHeight="15"/>
  <cols>
    <col min="3" max="3" width="31.85546875" customWidth="1"/>
    <col min="4" max="4" width="11.28515625" customWidth="1"/>
    <col min="5" max="5" width="12.140625" customWidth="1"/>
    <col min="6" max="6" width="13" customWidth="1"/>
    <col min="7" max="7" width="12.7109375" customWidth="1"/>
    <col min="8" max="8" width="12.42578125" customWidth="1"/>
    <col min="9" max="9" width="12.85546875" style="10" customWidth="1"/>
    <col min="10" max="10" width="13" style="10" customWidth="1"/>
    <col min="11" max="11" width="13.28515625" style="10" customWidth="1"/>
    <col min="12" max="12" width="15" customWidth="1"/>
    <col min="13" max="13" width="14.7109375" customWidth="1"/>
    <col min="14" max="14" width="24.28515625" customWidth="1"/>
    <col min="15" max="15" width="27" customWidth="1"/>
    <col min="16" max="16" width="26.42578125" customWidth="1"/>
  </cols>
  <sheetData>
    <row r="3" spans="2:16" ht="105.75" customHeight="1">
      <c r="B3" s="34" t="s">
        <v>47</v>
      </c>
      <c r="C3" s="34"/>
      <c r="D3" s="34"/>
      <c r="E3" s="34"/>
      <c r="F3" s="34"/>
      <c r="G3" s="34"/>
      <c r="H3" s="34"/>
      <c r="I3" s="34"/>
      <c r="J3" s="34"/>
      <c r="K3" s="34"/>
      <c r="L3" s="34"/>
      <c r="M3" s="34"/>
      <c r="N3" s="34"/>
      <c r="O3" s="34"/>
      <c r="P3" s="34"/>
    </row>
    <row r="4" spans="2:16" ht="85.5">
      <c r="B4" s="21" t="s">
        <v>15</v>
      </c>
      <c r="C4" s="21" t="s">
        <v>18</v>
      </c>
      <c r="D4" s="6" t="s">
        <v>19</v>
      </c>
      <c r="E4" s="6" t="s">
        <v>20</v>
      </c>
      <c r="F4" s="6" t="s">
        <v>48</v>
      </c>
      <c r="G4" s="6" t="s">
        <v>49</v>
      </c>
      <c r="H4" s="22" t="s">
        <v>50</v>
      </c>
      <c r="I4" s="6" t="s">
        <v>51</v>
      </c>
      <c r="J4" s="6" t="s">
        <v>52</v>
      </c>
      <c r="K4" s="22" t="s">
        <v>50</v>
      </c>
      <c r="L4" s="22" t="s">
        <v>53</v>
      </c>
      <c r="M4" s="22" t="s">
        <v>50</v>
      </c>
      <c r="N4" s="26" t="s">
        <v>70</v>
      </c>
      <c r="O4" s="22" t="s">
        <v>22</v>
      </c>
      <c r="P4" s="23" t="s">
        <v>23</v>
      </c>
    </row>
    <row r="5" spans="2:16">
      <c r="B5" s="24">
        <v>1</v>
      </c>
      <c r="C5" s="24">
        <v>2</v>
      </c>
      <c r="D5" s="24">
        <v>3</v>
      </c>
      <c r="E5" s="24">
        <v>4</v>
      </c>
      <c r="F5" s="24">
        <v>5</v>
      </c>
      <c r="G5" s="24">
        <v>6</v>
      </c>
      <c r="H5" s="24">
        <v>7</v>
      </c>
      <c r="I5" s="24">
        <v>8</v>
      </c>
      <c r="J5" s="24">
        <v>9</v>
      </c>
      <c r="K5" s="24">
        <v>10</v>
      </c>
      <c r="L5" s="24">
        <v>11</v>
      </c>
      <c r="M5" s="24">
        <v>12</v>
      </c>
      <c r="N5" s="24">
        <v>13</v>
      </c>
      <c r="O5" s="24">
        <v>14</v>
      </c>
      <c r="P5" s="24">
        <v>15</v>
      </c>
    </row>
    <row r="6" spans="2:16" s="13" customFormat="1" ht="36" customHeight="1">
      <c r="B6" s="31" t="s">
        <v>56</v>
      </c>
      <c r="C6" s="32"/>
      <c r="D6" s="32"/>
      <c r="E6" s="32"/>
      <c r="F6" s="32"/>
      <c r="G6" s="32"/>
      <c r="H6" s="32"/>
      <c r="I6" s="32"/>
      <c r="J6" s="32"/>
      <c r="K6" s="32"/>
      <c r="L6" s="32"/>
      <c r="M6" s="32"/>
      <c r="N6" s="32"/>
      <c r="O6" s="32"/>
      <c r="P6" s="33"/>
    </row>
    <row r="7" spans="2:16" ht="121.5" customHeight="1">
      <c r="B7" s="1">
        <v>1</v>
      </c>
      <c r="C7" s="2" t="s">
        <v>2</v>
      </c>
      <c r="D7" s="2" t="s">
        <v>0</v>
      </c>
      <c r="E7" s="2">
        <v>2</v>
      </c>
      <c r="F7" s="5">
        <v>21480</v>
      </c>
      <c r="G7" s="5">
        <f t="shared" ref="G7:G23" si="0">F7*1.07</f>
        <v>22983.600000000002</v>
      </c>
      <c r="H7" s="5">
        <f t="shared" ref="H7:H24" si="1">E7*G7</f>
        <v>45967.200000000004</v>
      </c>
      <c r="I7" s="9">
        <v>22196</v>
      </c>
      <c r="J7" s="9">
        <v>23749.72</v>
      </c>
      <c r="K7" s="9">
        <f t="shared" ref="K7:K24" si="2">E7*J7</f>
        <v>47499.44</v>
      </c>
      <c r="L7" s="5">
        <f t="shared" ref="L7:L24" si="3">(G7+J7)/2</f>
        <v>23366.660000000003</v>
      </c>
      <c r="M7" s="5">
        <f t="shared" ref="M7:M24" si="4">E7*L7</f>
        <v>46733.320000000007</v>
      </c>
      <c r="N7" s="27" t="s">
        <v>71</v>
      </c>
      <c r="O7" s="3" t="s">
        <v>32</v>
      </c>
      <c r="P7" s="3" t="s">
        <v>46</v>
      </c>
    </row>
    <row r="8" spans="2:16" ht="96.75" customHeight="1">
      <c r="B8" s="1">
        <v>2</v>
      </c>
      <c r="C8" s="20" t="s">
        <v>3</v>
      </c>
      <c r="D8" s="2" t="s">
        <v>0</v>
      </c>
      <c r="E8" s="2">
        <v>1</v>
      </c>
      <c r="F8" s="5">
        <v>4170</v>
      </c>
      <c r="G8" s="5">
        <f t="shared" si="0"/>
        <v>4461.9000000000005</v>
      </c>
      <c r="H8" s="5">
        <f t="shared" si="1"/>
        <v>4461.9000000000005</v>
      </c>
      <c r="I8" s="9">
        <v>4309</v>
      </c>
      <c r="J8" s="9">
        <v>4610.63</v>
      </c>
      <c r="K8" s="9">
        <f t="shared" si="2"/>
        <v>4610.63</v>
      </c>
      <c r="L8" s="5">
        <f t="shared" si="3"/>
        <v>4536.2650000000003</v>
      </c>
      <c r="M8" s="5">
        <f t="shared" si="4"/>
        <v>4536.2650000000003</v>
      </c>
      <c r="N8" s="27" t="s">
        <v>71</v>
      </c>
      <c r="O8" s="3" t="s">
        <v>31</v>
      </c>
      <c r="P8" s="3" t="s">
        <v>46</v>
      </c>
    </row>
    <row r="9" spans="2:16" ht="89.25" customHeight="1">
      <c r="B9" s="1">
        <v>3</v>
      </c>
      <c r="C9" s="8" t="s">
        <v>4</v>
      </c>
      <c r="D9" s="2" t="s">
        <v>0</v>
      </c>
      <c r="E9" s="2">
        <v>1</v>
      </c>
      <c r="F9" s="5">
        <v>3660</v>
      </c>
      <c r="G9" s="5">
        <f t="shared" si="0"/>
        <v>3916.2000000000003</v>
      </c>
      <c r="H9" s="5">
        <f t="shared" si="1"/>
        <v>3916.2000000000003</v>
      </c>
      <c r="I9" s="9">
        <v>3782</v>
      </c>
      <c r="J9" s="9">
        <v>4046.74</v>
      </c>
      <c r="K9" s="9">
        <f t="shared" si="2"/>
        <v>4046.74</v>
      </c>
      <c r="L9" s="5">
        <f t="shared" si="3"/>
        <v>3981.4700000000003</v>
      </c>
      <c r="M9" s="5">
        <f t="shared" si="4"/>
        <v>3981.4700000000003</v>
      </c>
      <c r="N9" s="27" t="s">
        <v>71</v>
      </c>
      <c r="O9" s="3" t="s">
        <v>54</v>
      </c>
      <c r="P9" s="3" t="s">
        <v>37</v>
      </c>
    </row>
    <row r="10" spans="2:16" s="10" customFormat="1" ht="90">
      <c r="B10" s="1">
        <v>4</v>
      </c>
      <c r="C10" s="8" t="s">
        <v>5</v>
      </c>
      <c r="D10" s="2" t="s">
        <v>17</v>
      </c>
      <c r="E10" s="2">
        <v>5</v>
      </c>
      <c r="F10" s="9">
        <v>1770</v>
      </c>
      <c r="G10" s="9">
        <f t="shared" si="0"/>
        <v>1893.9</v>
      </c>
      <c r="H10" s="9">
        <f t="shared" si="1"/>
        <v>9469.5</v>
      </c>
      <c r="I10" s="9">
        <v>1829</v>
      </c>
      <c r="J10" s="9">
        <v>1957.03</v>
      </c>
      <c r="K10" s="9">
        <f t="shared" si="2"/>
        <v>9785.15</v>
      </c>
      <c r="L10" s="5">
        <f t="shared" si="3"/>
        <v>1925.4650000000001</v>
      </c>
      <c r="M10" s="5">
        <f t="shared" si="4"/>
        <v>9627.3250000000007</v>
      </c>
      <c r="N10" s="27" t="s">
        <v>71</v>
      </c>
      <c r="O10" s="15" t="s">
        <v>33</v>
      </c>
      <c r="P10" s="15" t="s">
        <v>45</v>
      </c>
    </row>
    <row r="11" spans="2:16" s="10" customFormat="1" ht="60">
      <c r="B11" s="1">
        <v>5</v>
      </c>
      <c r="C11" s="8" t="s">
        <v>6</v>
      </c>
      <c r="D11" s="2" t="s">
        <v>17</v>
      </c>
      <c r="E11" s="2">
        <v>5</v>
      </c>
      <c r="F11" s="9">
        <v>4050</v>
      </c>
      <c r="G11" s="9">
        <f t="shared" si="0"/>
        <v>4333.5</v>
      </c>
      <c r="H11" s="9">
        <f t="shared" si="1"/>
        <v>21667.5</v>
      </c>
      <c r="I11" s="9">
        <v>4185</v>
      </c>
      <c r="J11" s="9">
        <v>4477.95</v>
      </c>
      <c r="K11" s="9">
        <f t="shared" si="2"/>
        <v>22389.75</v>
      </c>
      <c r="L11" s="5">
        <f t="shared" si="3"/>
        <v>4405.7250000000004</v>
      </c>
      <c r="M11" s="5">
        <f t="shared" si="4"/>
        <v>22028.625</v>
      </c>
      <c r="N11" s="27" t="s">
        <v>71</v>
      </c>
      <c r="O11" s="15" t="s">
        <v>34</v>
      </c>
      <c r="P11" s="15" t="s">
        <v>44</v>
      </c>
    </row>
    <row r="12" spans="2:16" ht="102.75" customHeight="1">
      <c r="B12" s="1">
        <v>6</v>
      </c>
      <c r="C12" s="8" t="s">
        <v>7</v>
      </c>
      <c r="D12" s="2" t="s">
        <v>17</v>
      </c>
      <c r="E12" s="2">
        <v>5</v>
      </c>
      <c r="F12" s="5">
        <v>1650</v>
      </c>
      <c r="G12" s="5">
        <f t="shared" si="0"/>
        <v>1765.5</v>
      </c>
      <c r="H12" s="5">
        <f t="shared" si="1"/>
        <v>8827.5</v>
      </c>
      <c r="I12" s="9">
        <v>1705</v>
      </c>
      <c r="J12" s="9">
        <v>1824.35</v>
      </c>
      <c r="K12" s="9">
        <f t="shared" si="2"/>
        <v>9121.75</v>
      </c>
      <c r="L12" s="5">
        <f t="shared" si="3"/>
        <v>1794.925</v>
      </c>
      <c r="M12" s="5">
        <f t="shared" si="4"/>
        <v>8974.625</v>
      </c>
      <c r="N12" s="27" t="s">
        <v>71</v>
      </c>
      <c r="O12" s="3" t="s">
        <v>55</v>
      </c>
      <c r="P12" s="3" t="s">
        <v>43</v>
      </c>
    </row>
    <row r="13" spans="2:16" ht="75.75" customHeight="1">
      <c r="B13" s="1">
        <v>7</v>
      </c>
      <c r="C13" s="8" t="s">
        <v>8</v>
      </c>
      <c r="D13" s="2" t="s">
        <v>17</v>
      </c>
      <c r="E13" s="2">
        <v>1</v>
      </c>
      <c r="F13" s="5">
        <v>1680</v>
      </c>
      <c r="G13" s="5">
        <f t="shared" si="0"/>
        <v>1797.6000000000001</v>
      </c>
      <c r="H13" s="5">
        <f t="shared" si="1"/>
        <v>1797.6000000000001</v>
      </c>
      <c r="I13" s="9">
        <v>1736</v>
      </c>
      <c r="J13" s="9">
        <v>1857.52</v>
      </c>
      <c r="K13" s="9">
        <f t="shared" si="2"/>
        <v>1857.52</v>
      </c>
      <c r="L13" s="5">
        <f t="shared" si="3"/>
        <v>1827.56</v>
      </c>
      <c r="M13" s="5">
        <f t="shared" si="4"/>
        <v>1827.56</v>
      </c>
      <c r="N13" s="27" t="s">
        <v>71</v>
      </c>
      <c r="O13" s="3" t="s">
        <v>36</v>
      </c>
      <c r="P13" s="3" t="s">
        <v>38</v>
      </c>
    </row>
    <row r="14" spans="2:16" ht="45">
      <c r="B14" s="1">
        <v>8</v>
      </c>
      <c r="C14" s="8" t="s">
        <v>9</v>
      </c>
      <c r="D14" s="2" t="s">
        <v>17</v>
      </c>
      <c r="E14" s="2">
        <v>1</v>
      </c>
      <c r="F14" s="5">
        <v>1710</v>
      </c>
      <c r="G14" s="5">
        <f t="shared" si="0"/>
        <v>1829.7</v>
      </c>
      <c r="H14" s="5">
        <f t="shared" si="1"/>
        <v>1829.7</v>
      </c>
      <c r="I14" s="9">
        <v>1767</v>
      </c>
      <c r="J14" s="9">
        <v>1890.69</v>
      </c>
      <c r="K14" s="9">
        <f t="shared" si="2"/>
        <v>1890.69</v>
      </c>
      <c r="L14" s="5">
        <f t="shared" si="3"/>
        <v>1860.1950000000002</v>
      </c>
      <c r="M14" s="5">
        <f t="shared" si="4"/>
        <v>1860.1950000000002</v>
      </c>
      <c r="N14" s="27" t="s">
        <v>71</v>
      </c>
      <c r="O14" s="3" t="s">
        <v>36</v>
      </c>
      <c r="P14" s="3" t="s">
        <v>39</v>
      </c>
    </row>
    <row r="15" spans="2:16" ht="45">
      <c r="B15" s="1">
        <v>9</v>
      </c>
      <c r="C15" s="8" t="s">
        <v>10</v>
      </c>
      <c r="D15" s="2" t="s">
        <v>17</v>
      </c>
      <c r="E15" s="2">
        <v>5</v>
      </c>
      <c r="F15" s="5">
        <v>5070</v>
      </c>
      <c r="G15" s="5">
        <f t="shared" si="0"/>
        <v>5424.9000000000005</v>
      </c>
      <c r="H15" s="5">
        <f t="shared" si="1"/>
        <v>27124.500000000004</v>
      </c>
      <c r="I15" s="9">
        <v>5239</v>
      </c>
      <c r="J15" s="9">
        <v>5605.73</v>
      </c>
      <c r="K15" s="9">
        <f t="shared" si="2"/>
        <v>28028.649999999998</v>
      </c>
      <c r="L15" s="5">
        <f t="shared" si="3"/>
        <v>5515.3150000000005</v>
      </c>
      <c r="M15" s="5">
        <f t="shared" si="4"/>
        <v>27576.575000000004</v>
      </c>
      <c r="N15" s="27" t="s">
        <v>71</v>
      </c>
      <c r="O15" s="3" t="s">
        <v>36</v>
      </c>
      <c r="P15" s="16" t="s">
        <v>40</v>
      </c>
    </row>
    <row r="16" spans="2:16" ht="126.75" customHeight="1">
      <c r="B16" s="1">
        <v>10</v>
      </c>
      <c r="C16" s="8" t="s">
        <v>11</v>
      </c>
      <c r="D16" s="2" t="s">
        <v>16</v>
      </c>
      <c r="E16" s="2">
        <v>3</v>
      </c>
      <c r="F16" s="5">
        <v>19350</v>
      </c>
      <c r="G16" s="5">
        <f t="shared" si="0"/>
        <v>20704.5</v>
      </c>
      <c r="H16" s="5">
        <f t="shared" si="1"/>
        <v>62113.5</v>
      </c>
      <c r="I16" s="9">
        <v>19995</v>
      </c>
      <c r="J16" s="9">
        <v>21394.65</v>
      </c>
      <c r="K16" s="9">
        <f t="shared" si="2"/>
        <v>64183.950000000004</v>
      </c>
      <c r="L16" s="5">
        <f t="shared" si="3"/>
        <v>21049.575000000001</v>
      </c>
      <c r="M16" s="5">
        <f t="shared" si="4"/>
        <v>63148.725000000006</v>
      </c>
      <c r="N16" s="27" t="s">
        <v>71</v>
      </c>
      <c r="O16" s="3" t="s">
        <v>26</v>
      </c>
      <c r="P16" s="16" t="s">
        <v>27</v>
      </c>
    </row>
    <row r="17" spans="2:16" ht="120.75" customHeight="1">
      <c r="B17" s="1">
        <v>11</v>
      </c>
      <c r="C17" s="8" t="s">
        <v>12</v>
      </c>
      <c r="D17" s="2" t="s">
        <v>16</v>
      </c>
      <c r="E17" s="2">
        <v>1</v>
      </c>
      <c r="F17" s="5">
        <v>3600</v>
      </c>
      <c r="G17" s="5">
        <f t="shared" si="0"/>
        <v>3852</v>
      </c>
      <c r="H17" s="5">
        <f t="shared" si="1"/>
        <v>3852</v>
      </c>
      <c r="I17" s="9">
        <v>3720</v>
      </c>
      <c r="J17" s="9">
        <v>3980</v>
      </c>
      <c r="K17" s="9">
        <f t="shared" si="2"/>
        <v>3980</v>
      </c>
      <c r="L17" s="5">
        <f t="shared" si="3"/>
        <v>3916</v>
      </c>
      <c r="M17" s="5">
        <f t="shared" si="4"/>
        <v>3916</v>
      </c>
      <c r="N17" s="27" t="s">
        <v>71</v>
      </c>
      <c r="O17" s="3" t="s">
        <v>24</v>
      </c>
      <c r="P17" s="16" t="s">
        <v>25</v>
      </c>
    </row>
    <row r="18" spans="2:16" ht="90" customHeight="1">
      <c r="B18" s="1">
        <v>12</v>
      </c>
      <c r="C18" s="8" t="s">
        <v>13</v>
      </c>
      <c r="D18" s="2" t="s">
        <v>16</v>
      </c>
      <c r="E18" s="2">
        <v>12</v>
      </c>
      <c r="F18" s="5">
        <v>3660</v>
      </c>
      <c r="G18" s="5">
        <f t="shared" si="0"/>
        <v>3916.2000000000003</v>
      </c>
      <c r="H18" s="5">
        <f t="shared" si="1"/>
        <v>46994.400000000001</v>
      </c>
      <c r="I18" s="9">
        <v>3782</v>
      </c>
      <c r="J18" s="9">
        <v>4046.74</v>
      </c>
      <c r="K18" s="9">
        <f t="shared" si="2"/>
        <v>48560.88</v>
      </c>
      <c r="L18" s="5">
        <f t="shared" si="3"/>
        <v>3981.4700000000003</v>
      </c>
      <c r="M18" s="5">
        <f t="shared" si="4"/>
        <v>47777.64</v>
      </c>
      <c r="N18" s="27" t="s">
        <v>71</v>
      </c>
      <c r="O18" s="3" t="s">
        <v>28</v>
      </c>
      <c r="P18" s="17" t="s">
        <v>29</v>
      </c>
    </row>
    <row r="19" spans="2:16" ht="91.5" customHeight="1">
      <c r="B19" s="1">
        <v>13</v>
      </c>
      <c r="C19" s="8" t="s">
        <v>14</v>
      </c>
      <c r="D19" s="3" t="s">
        <v>17</v>
      </c>
      <c r="E19" s="2">
        <v>1</v>
      </c>
      <c r="F19" s="5">
        <v>12690</v>
      </c>
      <c r="G19" s="5">
        <f t="shared" si="0"/>
        <v>13578.300000000001</v>
      </c>
      <c r="H19" s="5">
        <f t="shared" si="1"/>
        <v>13578.300000000001</v>
      </c>
      <c r="I19" s="9">
        <v>13113</v>
      </c>
      <c r="J19" s="9">
        <v>14030.91</v>
      </c>
      <c r="K19" s="9">
        <f t="shared" si="2"/>
        <v>14030.91</v>
      </c>
      <c r="L19" s="5">
        <f t="shared" si="3"/>
        <v>13804.605</v>
      </c>
      <c r="M19" s="5">
        <f t="shared" si="4"/>
        <v>13804.605</v>
      </c>
      <c r="N19" s="27" t="s">
        <v>71</v>
      </c>
      <c r="O19" s="3" t="s">
        <v>30</v>
      </c>
      <c r="P19" s="16" t="s">
        <v>41</v>
      </c>
    </row>
    <row r="20" spans="2:16" ht="92.25" customHeight="1">
      <c r="B20" s="1">
        <v>14</v>
      </c>
      <c r="C20" s="7" t="s">
        <v>1</v>
      </c>
      <c r="D20" s="3" t="s">
        <v>17</v>
      </c>
      <c r="E20" s="3">
        <v>14</v>
      </c>
      <c r="F20" s="5">
        <v>930</v>
      </c>
      <c r="G20" s="5">
        <f t="shared" si="0"/>
        <v>995.1</v>
      </c>
      <c r="H20" s="5">
        <f t="shared" si="1"/>
        <v>13931.4</v>
      </c>
      <c r="I20" s="9">
        <v>961</v>
      </c>
      <c r="J20" s="9">
        <v>1028.27</v>
      </c>
      <c r="K20" s="9">
        <f t="shared" si="2"/>
        <v>14395.779999999999</v>
      </c>
      <c r="L20" s="5">
        <f t="shared" si="3"/>
        <v>1011.6849999999999</v>
      </c>
      <c r="M20" s="5">
        <f t="shared" si="4"/>
        <v>14163.59</v>
      </c>
      <c r="N20" s="27" t="s">
        <v>71</v>
      </c>
      <c r="O20" s="3" t="s">
        <v>35</v>
      </c>
      <c r="P20" s="16" t="s">
        <v>42</v>
      </c>
    </row>
    <row r="21" spans="2:16" ht="84" customHeight="1">
      <c r="B21" s="1">
        <v>15</v>
      </c>
      <c r="C21" s="7" t="s">
        <v>57</v>
      </c>
      <c r="D21" s="3" t="s">
        <v>16</v>
      </c>
      <c r="E21" s="3">
        <v>1</v>
      </c>
      <c r="F21" s="5">
        <v>3600</v>
      </c>
      <c r="G21" s="5">
        <f t="shared" si="0"/>
        <v>3852</v>
      </c>
      <c r="H21" s="5">
        <f t="shared" si="1"/>
        <v>3852</v>
      </c>
      <c r="I21" s="9">
        <v>3720</v>
      </c>
      <c r="J21" s="9">
        <v>3980.4</v>
      </c>
      <c r="K21" s="9">
        <f t="shared" si="2"/>
        <v>3980.4</v>
      </c>
      <c r="L21" s="5">
        <f t="shared" si="3"/>
        <v>3916.2</v>
      </c>
      <c r="M21" s="5">
        <f t="shared" si="4"/>
        <v>3916.2</v>
      </c>
      <c r="N21" s="27" t="s">
        <v>71</v>
      </c>
      <c r="O21" s="25" t="s">
        <v>61</v>
      </c>
      <c r="P21" s="25" t="s">
        <v>62</v>
      </c>
    </row>
    <row r="22" spans="2:16" ht="92.25" customHeight="1">
      <c r="B22" s="1">
        <v>16</v>
      </c>
      <c r="C22" s="7" t="s">
        <v>58</v>
      </c>
      <c r="D22" s="3" t="s">
        <v>16</v>
      </c>
      <c r="E22" s="3">
        <v>1</v>
      </c>
      <c r="F22" s="5">
        <v>15240</v>
      </c>
      <c r="G22" s="5">
        <f t="shared" si="0"/>
        <v>16306.800000000001</v>
      </c>
      <c r="H22" s="5">
        <f t="shared" si="1"/>
        <v>16306.800000000001</v>
      </c>
      <c r="I22" s="9">
        <v>15748</v>
      </c>
      <c r="J22" s="9">
        <v>16850.36</v>
      </c>
      <c r="K22" s="9">
        <f t="shared" si="2"/>
        <v>16850.36</v>
      </c>
      <c r="L22" s="5">
        <f t="shared" si="3"/>
        <v>16578.580000000002</v>
      </c>
      <c r="M22" s="5">
        <f t="shared" si="4"/>
        <v>16578.580000000002</v>
      </c>
      <c r="N22" s="27" t="s">
        <v>71</v>
      </c>
      <c r="O22" s="25" t="s">
        <v>63</v>
      </c>
      <c r="P22" s="25" t="s">
        <v>64</v>
      </c>
    </row>
    <row r="23" spans="2:16" ht="90" customHeight="1">
      <c r="B23" s="1">
        <v>17</v>
      </c>
      <c r="C23" s="7" t="s">
        <v>59</v>
      </c>
      <c r="D23" s="3" t="s">
        <v>16</v>
      </c>
      <c r="E23" s="3">
        <v>1</v>
      </c>
      <c r="F23" s="5">
        <v>1290</v>
      </c>
      <c r="G23" s="5">
        <f t="shared" si="0"/>
        <v>1380.3000000000002</v>
      </c>
      <c r="H23" s="5">
        <f t="shared" si="1"/>
        <v>1380.3000000000002</v>
      </c>
      <c r="I23" s="9">
        <v>1333</v>
      </c>
      <c r="J23" s="9">
        <v>1426.31</v>
      </c>
      <c r="K23" s="9">
        <f t="shared" si="2"/>
        <v>1426.31</v>
      </c>
      <c r="L23" s="5">
        <f t="shared" si="3"/>
        <v>1403.3050000000001</v>
      </c>
      <c r="M23" s="5">
        <f t="shared" si="4"/>
        <v>1403.3050000000001</v>
      </c>
      <c r="N23" s="27" t="s">
        <v>71</v>
      </c>
      <c r="O23" s="25" t="s">
        <v>69</v>
      </c>
      <c r="P23" s="25" t="s">
        <v>65</v>
      </c>
    </row>
    <row r="24" spans="2:16" ht="77.25" customHeight="1">
      <c r="B24" s="1">
        <v>18</v>
      </c>
      <c r="C24" s="7" t="s">
        <v>60</v>
      </c>
      <c r="D24" s="3" t="s">
        <v>68</v>
      </c>
      <c r="E24" s="3">
        <v>1</v>
      </c>
      <c r="F24" s="5">
        <v>13500</v>
      </c>
      <c r="G24" s="5">
        <f>F24*1.2</f>
        <v>16200</v>
      </c>
      <c r="H24" s="5">
        <f t="shared" si="1"/>
        <v>16200</v>
      </c>
      <c r="I24" s="9">
        <v>14000</v>
      </c>
      <c r="J24" s="9">
        <v>16800</v>
      </c>
      <c r="K24" s="9">
        <f t="shared" si="2"/>
        <v>16800</v>
      </c>
      <c r="L24" s="5">
        <f t="shared" si="3"/>
        <v>16500</v>
      </c>
      <c r="M24" s="5">
        <f t="shared" si="4"/>
        <v>16500</v>
      </c>
      <c r="N24" s="27" t="s">
        <v>71</v>
      </c>
      <c r="O24" s="25" t="s">
        <v>67</v>
      </c>
      <c r="P24" s="25" t="s">
        <v>66</v>
      </c>
    </row>
    <row r="25" spans="2:16" ht="34.5" customHeight="1">
      <c r="B25" s="1"/>
      <c r="C25" s="18" t="s">
        <v>21</v>
      </c>
      <c r="D25" s="2"/>
      <c r="E25" s="2"/>
      <c r="F25" s="5"/>
      <c r="G25" s="5"/>
      <c r="H25" s="12">
        <f>SUM(H7:H24)</f>
        <v>303270.3</v>
      </c>
      <c r="I25" s="9"/>
      <c r="J25" s="9"/>
      <c r="K25" s="14">
        <f>SUM(K7:K24)</f>
        <v>313438.90999999997</v>
      </c>
      <c r="L25" s="5"/>
      <c r="M25" s="12">
        <f>SUM(M7:M24)</f>
        <v>308354.60500000004</v>
      </c>
      <c r="N25" s="12"/>
      <c r="O25" s="4"/>
      <c r="P25" s="11"/>
    </row>
    <row r="28" spans="2:16" ht="74.25" customHeight="1">
      <c r="C28" s="35"/>
      <c r="D28" s="29"/>
      <c r="E28" s="29"/>
      <c r="F28" s="19"/>
      <c r="G28" s="19"/>
      <c r="H28" s="19"/>
      <c r="I28" s="19"/>
      <c r="J28" s="36"/>
      <c r="K28" s="36"/>
    </row>
    <row r="29" spans="2:16" ht="86.25" customHeight="1">
      <c r="C29" s="35"/>
      <c r="D29" s="29"/>
      <c r="E29" s="29"/>
      <c r="F29" s="19"/>
      <c r="G29" s="19"/>
      <c r="H29" s="19"/>
      <c r="I29" s="19"/>
      <c r="J29" s="36"/>
      <c r="K29" s="36"/>
    </row>
    <row r="30" spans="2:16" ht="84" customHeight="1">
      <c r="C30" s="28"/>
      <c r="D30" s="29"/>
      <c r="E30" s="29"/>
      <c r="F30" s="19"/>
      <c r="G30" s="19"/>
      <c r="H30" s="19"/>
      <c r="I30" s="19"/>
      <c r="J30" s="30"/>
      <c r="K30" s="30"/>
    </row>
  </sheetData>
  <mergeCells count="8">
    <mergeCell ref="C30:E30"/>
    <mergeCell ref="J30:K30"/>
    <mergeCell ref="B6:P6"/>
    <mergeCell ref="B3:P3"/>
    <mergeCell ref="C28:E28"/>
    <mergeCell ref="J28:K28"/>
    <mergeCell ref="C29:E29"/>
    <mergeCell ref="J29:K29"/>
  </mergeCell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Аркуш1</vt:lpstr>
      <vt:lpstr>Аркуш2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2021-03-01T12:24:05Z</dcterms:modified>
</cp:coreProperties>
</file>