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bookViews>
    <workbookView xWindow="0" yWindow="0" windowWidth="28800" windowHeight="12225"/>
  </bookViews>
  <sheets>
    <sheet name="BC" sheetId="4" r:id="rId1"/>
  </sheet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96" i="4"/>
  <c r="M96" s="1"/>
  <c r="G95"/>
  <c r="H95"/>
  <c r="K96"/>
  <c r="H96"/>
  <c r="L95" l="1"/>
  <c r="M95" s="1"/>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7" s="1"/>
  <c r="K95"/>
  <c r="K7"/>
  <c r="G7"/>
  <c r="L7" s="1"/>
  <c r="M7" s="1"/>
  <c r="G8"/>
  <c r="L8" s="1"/>
  <c r="M8" s="1"/>
  <c r="G9"/>
  <c r="L9" s="1"/>
  <c r="M9" s="1"/>
  <c r="G10"/>
  <c r="L10" s="1"/>
  <c r="M10" s="1"/>
  <c r="G11"/>
  <c r="L11" s="1"/>
  <c r="M11" s="1"/>
  <c r="G12"/>
  <c r="L12" s="1"/>
  <c r="M12" s="1"/>
  <c r="G13"/>
  <c r="L13" s="1"/>
  <c r="M13" s="1"/>
  <c r="G14"/>
  <c r="L14" s="1"/>
  <c r="M14" s="1"/>
  <c r="G15"/>
  <c r="L15" s="1"/>
  <c r="M15" s="1"/>
  <c r="G16"/>
  <c r="L16" s="1"/>
  <c r="M16" s="1"/>
  <c r="G17"/>
  <c r="L17" s="1"/>
  <c r="M17" s="1"/>
  <c r="G18"/>
  <c r="L18" s="1"/>
  <c r="M18" s="1"/>
  <c r="G19"/>
  <c r="L19" s="1"/>
  <c r="M19" s="1"/>
  <c r="G20"/>
  <c r="L20" s="1"/>
  <c r="M20" s="1"/>
  <c r="G21"/>
  <c r="L21" s="1"/>
  <c r="M21" s="1"/>
  <c r="G22"/>
  <c r="L22" s="1"/>
  <c r="M22" s="1"/>
  <c r="G23"/>
  <c r="L23" s="1"/>
  <c r="M23" s="1"/>
  <c r="G24"/>
  <c r="L24" s="1"/>
  <c r="M24" s="1"/>
  <c r="G25"/>
  <c r="L25" s="1"/>
  <c r="M25" s="1"/>
  <c r="G26"/>
  <c r="L26" s="1"/>
  <c r="M26" s="1"/>
  <c r="G27"/>
  <c r="L27" s="1"/>
  <c r="M27" s="1"/>
  <c r="G28"/>
  <c r="L28" s="1"/>
  <c r="M28" s="1"/>
  <c r="G29"/>
  <c r="L29" s="1"/>
  <c r="M29" s="1"/>
  <c r="G30"/>
  <c r="L30" s="1"/>
  <c r="M30" s="1"/>
  <c r="G31"/>
  <c r="L31" s="1"/>
  <c r="M31" s="1"/>
  <c r="G32"/>
  <c r="L32" s="1"/>
  <c r="M32" s="1"/>
  <c r="G33"/>
  <c r="L33" s="1"/>
  <c r="M33" s="1"/>
  <c r="G34"/>
  <c r="L34" s="1"/>
  <c r="M34" s="1"/>
  <c r="G35"/>
  <c r="L35" s="1"/>
  <c r="M35" s="1"/>
  <c r="G36"/>
  <c r="L36" s="1"/>
  <c r="M36" s="1"/>
  <c r="G37"/>
  <c r="L37" s="1"/>
  <c r="M37" s="1"/>
  <c r="G38"/>
  <c r="L38" s="1"/>
  <c r="M38" s="1"/>
  <c r="G39"/>
  <c r="L39" s="1"/>
  <c r="M39" s="1"/>
  <c r="G40"/>
  <c r="L40" s="1"/>
  <c r="M40" s="1"/>
  <c r="G41"/>
  <c r="L41" s="1"/>
  <c r="M41" s="1"/>
  <c r="G42"/>
  <c r="L42" s="1"/>
  <c r="M42" s="1"/>
  <c r="G43"/>
  <c r="L43" s="1"/>
  <c r="M43" s="1"/>
  <c r="G44"/>
  <c r="L44" s="1"/>
  <c r="M44" s="1"/>
  <c r="G45"/>
  <c r="L45" s="1"/>
  <c r="M45" s="1"/>
  <c r="G46"/>
  <c r="L46" s="1"/>
  <c r="M46" s="1"/>
  <c r="G47"/>
  <c r="L47" s="1"/>
  <c r="M47" s="1"/>
  <c r="G48"/>
  <c r="L48" s="1"/>
  <c r="M48" s="1"/>
  <c r="G49"/>
  <c r="L49" s="1"/>
  <c r="M49" s="1"/>
  <c r="G50"/>
  <c r="L50" s="1"/>
  <c r="M50" s="1"/>
  <c r="G51"/>
  <c r="L51" s="1"/>
  <c r="M51" s="1"/>
  <c r="G52"/>
  <c r="L52" s="1"/>
  <c r="M52" s="1"/>
  <c r="G53"/>
  <c r="L53" s="1"/>
  <c r="M53" s="1"/>
  <c r="G54"/>
  <c r="L54" s="1"/>
  <c r="M54" s="1"/>
  <c r="G55"/>
  <c r="L55" s="1"/>
  <c r="M55" s="1"/>
  <c r="G56"/>
  <c r="L56" s="1"/>
  <c r="M56" s="1"/>
  <c r="G57"/>
  <c r="L57" s="1"/>
  <c r="M57" s="1"/>
  <c r="G58"/>
  <c r="L58" s="1"/>
  <c r="M58" s="1"/>
  <c r="G59"/>
  <c r="L59" s="1"/>
  <c r="M59" s="1"/>
  <c r="G60"/>
  <c r="L60" s="1"/>
  <c r="M60" s="1"/>
  <c r="G61"/>
  <c r="L61" s="1"/>
  <c r="M61" s="1"/>
  <c r="G62"/>
  <c r="L62" s="1"/>
  <c r="M62" s="1"/>
  <c r="G63"/>
  <c r="L63" s="1"/>
  <c r="M63" s="1"/>
  <c r="G64"/>
  <c r="L64" s="1"/>
  <c r="M64" s="1"/>
  <c r="G65"/>
  <c r="L65" s="1"/>
  <c r="M65" s="1"/>
  <c r="G66"/>
  <c r="L66" s="1"/>
  <c r="M66" s="1"/>
  <c r="G67"/>
  <c r="L67" s="1"/>
  <c r="M67" s="1"/>
  <c r="G68"/>
  <c r="L68" s="1"/>
  <c r="M68" s="1"/>
  <c r="G69"/>
  <c r="L69" s="1"/>
  <c r="M69" s="1"/>
  <c r="G70"/>
  <c r="L70" s="1"/>
  <c r="M70" s="1"/>
  <c r="G71"/>
  <c r="L71" s="1"/>
  <c r="M71" s="1"/>
  <c r="G72"/>
  <c r="L72" s="1"/>
  <c r="M72" s="1"/>
  <c r="G73"/>
  <c r="L73" s="1"/>
  <c r="M73" s="1"/>
  <c r="G74"/>
  <c r="L74" s="1"/>
  <c r="M74" s="1"/>
  <c r="G75"/>
  <c r="L75" s="1"/>
  <c r="M75" s="1"/>
  <c r="G76"/>
  <c r="L76" s="1"/>
  <c r="M76" s="1"/>
  <c r="G77"/>
  <c r="L77" s="1"/>
  <c r="M77" s="1"/>
  <c r="G78"/>
  <c r="L78" s="1"/>
  <c r="M78" s="1"/>
  <c r="G79"/>
  <c r="L79" s="1"/>
  <c r="M79" s="1"/>
  <c r="G80"/>
  <c r="L80" s="1"/>
  <c r="M80" s="1"/>
  <c r="G81"/>
  <c r="L81" s="1"/>
  <c r="M81" s="1"/>
  <c r="G82"/>
  <c r="L82" s="1"/>
  <c r="M82" s="1"/>
  <c r="G83"/>
  <c r="L83" s="1"/>
  <c r="M83" s="1"/>
  <c r="G84"/>
  <c r="L84" s="1"/>
  <c r="M84" s="1"/>
  <c r="G85"/>
  <c r="L85" s="1"/>
  <c r="M85" s="1"/>
  <c r="G86"/>
  <c r="L86" s="1"/>
  <c r="M86" s="1"/>
  <c r="G87"/>
  <c r="L87" s="1"/>
  <c r="M87" s="1"/>
  <c r="G88"/>
  <c r="L88" s="1"/>
  <c r="M88" s="1"/>
  <c r="G89"/>
  <c r="L89" s="1"/>
  <c r="M89" s="1"/>
  <c r="G90"/>
  <c r="L90" s="1"/>
  <c r="M90" s="1"/>
  <c r="G91"/>
  <c r="L91" s="1"/>
  <c r="M91" s="1"/>
  <c r="G92"/>
  <c r="L92" s="1"/>
  <c r="M92" s="1"/>
  <c r="G93"/>
  <c r="L93" s="1"/>
  <c r="M93" s="1"/>
  <c r="G94"/>
  <c r="L94" s="1"/>
  <c r="M94" s="1"/>
  <c r="M97" s="1"/>
  <c r="H94" l="1"/>
  <c r="H57" l="1"/>
  <c r="H9" l="1"/>
  <c r="H21"/>
  <c r="H30"/>
  <c r="H32"/>
  <c r="H33"/>
  <c r="H59"/>
  <c r="H8"/>
  <c r="H10"/>
  <c r="H11"/>
  <c r="H12"/>
  <c r="H13"/>
  <c r="H14"/>
  <c r="H15"/>
  <c r="H16"/>
  <c r="H17"/>
  <c r="H18"/>
  <c r="H97" s="1"/>
  <c r="H19"/>
  <c r="H20"/>
  <c r="H22"/>
  <c r="H23"/>
  <c r="H24"/>
  <c r="H25"/>
  <c r="H26"/>
  <c r="H27"/>
  <c r="H28"/>
  <c r="H29"/>
  <c r="H31"/>
  <c r="H34"/>
  <c r="H35"/>
  <c r="H36"/>
  <c r="H37"/>
  <c r="H38"/>
  <c r="H39"/>
  <c r="H40"/>
  <c r="H41"/>
  <c r="H42"/>
  <c r="H43"/>
  <c r="H44"/>
  <c r="H45"/>
  <c r="H46"/>
  <c r="H47"/>
  <c r="H48"/>
  <c r="H49"/>
  <c r="H50"/>
  <c r="H51"/>
  <c r="H52"/>
  <c r="H53"/>
  <c r="H54"/>
  <c r="H55"/>
  <c r="H56"/>
  <c r="H58"/>
  <c r="H60"/>
  <c r="H61"/>
  <c r="H62"/>
  <c r="H63"/>
  <c r="H64"/>
  <c r="H65"/>
  <c r="H66"/>
  <c r="H67"/>
  <c r="H68"/>
  <c r="H69"/>
  <c r="H70"/>
  <c r="H71"/>
  <c r="H72"/>
  <c r="H73"/>
  <c r="H74"/>
  <c r="H75"/>
  <c r="H76"/>
  <c r="H77"/>
  <c r="H78"/>
  <c r="H79"/>
  <c r="H80"/>
  <c r="H81"/>
  <c r="H82"/>
  <c r="H83"/>
  <c r="H84"/>
  <c r="H85"/>
  <c r="H86"/>
  <c r="H87"/>
  <c r="H88"/>
  <c r="H89"/>
  <c r="H90"/>
  <c r="H91"/>
  <c r="H92"/>
  <c r="H93"/>
  <c r="H7"/>
</calcChain>
</file>

<file path=xl/sharedStrings.xml><?xml version="1.0" encoding="utf-8"?>
<sst xmlns="http://schemas.openxmlformats.org/spreadsheetml/2006/main" count="469" uniqueCount="138">
  <si>
    <t>№</t>
  </si>
  <si>
    <t>Міжнародна непатентована назва лікарського засобу / Назва медичного виробу</t>
  </si>
  <si>
    <t>Форма випуску</t>
  </si>
  <si>
    <t>Моноклональне антитіло CD1a, мічене флюоресцентним барвником PE, або еквівалент</t>
  </si>
  <si>
    <t>Моноклональне антитіло CD3, мічене флюоресцентним барвником FITC, або Alexa Fluor 488, або еквівалент</t>
  </si>
  <si>
    <t>Моноклональне антитіло CD4, мічене флюоресцентним барвником Pacific Blue, або еквівалент</t>
  </si>
  <si>
    <t>Моноклональне антитіло CD4, мічене флюоресцентним барвником PE, або еквівалент</t>
  </si>
  <si>
    <t>Моноклональне антитіло CD5, мічене флюоресцентним барвником APC-Alexa Fluor 700, або еквівалент</t>
  </si>
  <si>
    <t>Моноклональне антитіло CD5, мічене флюоресцентним барвником PE, або еквівалент</t>
  </si>
  <si>
    <t>Моноклональне антитіло CD7, мічене флюоресцентним барвником PE, або еквівалент</t>
  </si>
  <si>
    <t>Моноклональне антитіло CD8, мічене флюоресцентним барвником APC-Alexa Fluor 700, або еквівалент</t>
  </si>
  <si>
    <t>Моноклональне антитіло CD8, мічене флюоресцентним барвником PE, або еквівалент</t>
  </si>
  <si>
    <t>Моноклональне антитіло CD10, мічене флюоресцентним барвником PE, або еквівалент</t>
  </si>
  <si>
    <t>Моноклональне антитіло CD11c, мічене флюоресцентним барвником PE, або еквівалент</t>
  </si>
  <si>
    <t>Моноклональне антитіло CD13, мічене флюоресцентним барвником PЕ, або еквівалент</t>
  </si>
  <si>
    <t>Моноклональне антитіло CD14, мічене флюоресцентним барвником PЕ, або еквівалент</t>
  </si>
  <si>
    <t>Моноклональне антитіло CD15, мічене флюоресцентним барвником PЕ, або еквівалент</t>
  </si>
  <si>
    <t>Моноклональне антитіло CD16, мічене флюоресцентним барвником PE, або еквівалент</t>
  </si>
  <si>
    <t>Моноклональне антитіло CD20, мічене флюоресцентним барвником APC-Alexa Fluor 700, або еквівалент</t>
  </si>
  <si>
    <t>Моноклональне антитіло CD22, мічене флюоресцентним барвником PE, або еквівалент</t>
  </si>
  <si>
    <t>Моноклональне антитіло CD24, мічене флюоресцентним барвником PE або еквівалент</t>
  </si>
  <si>
    <t>Моноклональне антитіло CD30, мічене флюоресцентним барвником PE, або еквівалент</t>
  </si>
  <si>
    <t>Моноклональне антитіло CD34, мічене флюоресцентним барвником PE, або еквівалент</t>
  </si>
  <si>
    <t>Моноклональне антитіло CD38, мічене флюоресцентним барвником PE, або еквівалент</t>
  </si>
  <si>
    <t>Моноклональне антитіло CD45, мічене флюоресцентним барвником APC-Alexa Fluor 700, або еквівалент</t>
  </si>
  <si>
    <t>Моноклональне антитіло CD56, мічене флюоресцентним барвником PE, або еквівалент</t>
  </si>
  <si>
    <t>Моноклональне антитіло CD59, мічене флюоресцентним барвником PE, або еквівалент</t>
  </si>
  <si>
    <t>Моноклональне антитіло CD61, мічене флюоресцентним барвником PE, або еквівалент</t>
  </si>
  <si>
    <t>Моноклональне антитіло CD81, мічене флуоресцентним барвником PE, або еквівалент</t>
  </si>
  <si>
    <t>Моноклональне антитіло CD117, мічене флюоресцентним барвником PE, або еквівалент</t>
  </si>
  <si>
    <t>Моноклональне антитіло CD157, мічене флюоресцентним барвником PE, або еквівалент</t>
  </si>
  <si>
    <t>Моноклональне антитіло CDNG2, мічене флюоресцентним барвником PE, або еквівалент</t>
  </si>
  <si>
    <t>Моноклональне антитіло HLA-DR, мічене флюоресцентним барвником FITC, або Alexa Fluor 488, або еквівалент</t>
  </si>
  <si>
    <t>Моноклональне антитіло TCR α/β, мічене флюоресцентним барвником PE, або еквівалент</t>
  </si>
  <si>
    <t>Моноклональне антитіло TCR γ/δ, мічене флюоресцентним барвником PE, або еквівалент</t>
  </si>
  <si>
    <t>Моноклональне антитіло Anti-kappa/Anti-Lambda/CD19, мічене флюоресцентним барвником FITC/PE/ECD, або FITC/PE/PerCP , або еквівалент</t>
  </si>
  <si>
    <t>Набір реагентів для визначення клітинного циклу (детекція змін вмісту ДНК в клітинах при переході через фази GO, G1, S, G2, М)</t>
  </si>
  <si>
    <t>Набір реагентів для визначення гемопоетичних клітин-попередників у біологічних зразках.</t>
  </si>
  <si>
    <t>Обжимна рідина для проточного цитофлюориметра</t>
  </si>
  <si>
    <t>Розчин для фіксації та пермеабілізації клітин для внутрішньоклітинного дослідження</t>
  </si>
  <si>
    <t>Розчин для промивання системи проточного цитофлюориметра</t>
  </si>
  <si>
    <t>Набір буферних розчинів для фіксації, пермеабілізації та відмивання клітин</t>
  </si>
  <si>
    <t>Пробірки для проточного цитофлюориметра, 12х75 мм, блакитні</t>
  </si>
  <si>
    <t>Моноклональне антитіло CD45, мічене флюоресцентним барвником FITC, 100 тестів</t>
  </si>
  <si>
    <t>Моноклональне антитіло CD235а, мічене флюоресцентним барвником FITC, 100 тестів</t>
  </si>
  <si>
    <t>Моноклональне антитіло CD2, мічене флюоресцентним барвником FITC, або еквівалент</t>
  </si>
  <si>
    <t>Моноклональне антитіло CD2, мічене флюоресцентним барвником PC5, або еквівалент</t>
  </si>
  <si>
    <t>Моноклональне антитіло CD3, мічене флюоресцентним барвником APC-Alexa Fluor 750, або еквівалент</t>
  </si>
  <si>
    <t>Моноклональне антитіло CD3, мічене флюоресцентним барвником ECD, або еквівалент</t>
  </si>
  <si>
    <t>Моноклональне антитіло CD3,мічене флюоресцентним барвником PC5, або еквівалент</t>
  </si>
  <si>
    <t>Моноклональне антитіло CD3, мічене флюоресцентним барвником PC7, або еквівалент</t>
  </si>
  <si>
    <t>Моноклональне антитіло CD4, мічене флюоресцентним барвником FITC, або еквівалент</t>
  </si>
  <si>
    <t>Моноклональне антитіло CD4, мічене флюоресцентним барвником PC5, або еквівалент</t>
  </si>
  <si>
    <t>Моноклональне антитіло CD5, мічене флюоресцентним барвником PC5, або еквівалент</t>
  </si>
  <si>
    <t>Моноклональне антитіло CD5, мічене флюоресцентним барвником PC5.5, або еквівалент</t>
  </si>
  <si>
    <t>Моноклональне антитіло CD7, мічене флюоресцентним барвником APC, або еквівалент</t>
  </si>
  <si>
    <t>Моноклональне антитіло CD7, мічене флюоресцентним барвником FITC, або еквівалент</t>
  </si>
  <si>
    <t>Моноклональне антитіло CD8, мічене флюоресцентним барвником PC5, або еквівалент</t>
  </si>
  <si>
    <t>Моноклональне антитіло CD10, мічене флюоресцентним барвником PC5, або еквівалент</t>
  </si>
  <si>
    <t>Моноклональне антитіло CD10, мічене флюоресцентним барвником PC7, або еквівалент</t>
  </si>
  <si>
    <t>Моноклональне антитіло CD14, мічене флюоресцентним барвником FITC, або еквівалент</t>
  </si>
  <si>
    <t>Моноклональне антитіло CD15, мічене флюоресцентним барвником PC5, або еквівалент</t>
  </si>
  <si>
    <t>Моноклональне антитіло CD16, мічене флюоресцентним барвником FITC, або еквівалент</t>
  </si>
  <si>
    <t>Моноклональне антитіло CD19, мічене флюоресцентним барвником ECD, або еквівалент</t>
  </si>
  <si>
    <t>Моноклональне антитіло CD19, мічене флюоресцентним барвником PC5, або еквівалент</t>
  </si>
  <si>
    <t>Моноклональне антитіло CD19, мічене флюоресцентним барвником PC7, або еквівалент</t>
  </si>
  <si>
    <t>Моноклональне антитіло CD20, мічене флюоресцентним барвником FITC, або еквівалент</t>
  </si>
  <si>
    <t>Моноклональне антитіло CD20, мічене флюоресцентним барвником PC5.5, або еквівалент</t>
  </si>
  <si>
    <t>Моноклональне антитіло CD33, мічене флюоресцентним барвником PC5, або еквівалент</t>
  </si>
  <si>
    <t>Моноклональне антитіло CD34, мічене флюоресцентним барвником APC, або еквівалент</t>
  </si>
  <si>
    <t>Моноклональне антитіло CD34, мічене флюоресцентним барвником ECD, або еквівалент</t>
  </si>
  <si>
    <t>Моноклональне антитіло CD34, мічене флюоресцентним барвником PC5, або еквівалент</t>
  </si>
  <si>
    <t>Моноклональне антитіло CD38, мічене флюоресцентним барвником PC5.5, або еквівалент</t>
  </si>
  <si>
    <t>Моноклональне антитіло CD41, мічене флюоресцентним барвником FITC, або еквівалент</t>
  </si>
  <si>
    <t>Моноклональне антитіло CD42a, мічене флюоресцентним барвником FITC, або еквівалент</t>
  </si>
  <si>
    <t>Моноклональне антитіло CD42b, мічене флюоресцентним барвником FITC, або еквівалент</t>
  </si>
  <si>
    <t>Моноклональне антитіло CD45, мічене флюоресцентним барвником APC, або еквівалент</t>
  </si>
  <si>
    <t>Моноклональне антитіло CD45, мічене флюоресцентним барвником ECD, або еквівалент</t>
  </si>
  <si>
    <t>Моноклональне антитіло CD45, мічене флюоресцентним барвником Krome Orange, або еквівалент</t>
  </si>
  <si>
    <t>Моноклональне антитіло CD45, мічене флюоресцентним барвником PC5, або еквівалент</t>
  </si>
  <si>
    <t>Моноклональне антитіло CD56, мічене флюоресцентним барвником PC5, або еквівалент</t>
  </si>
  <si>
    <t>Моноклональне антитіло CD58, мічене флуоресцентним барвником APC, або еквівалент</t>
  </si>
  <si>
    <t>Моноклональне антитіло CD58, мічене флюоресцентним барвником FITC, або еквівалент</t>
  </si>
  <si>
    <t>Моноклональне антитіло CD65, мічене флюоресцентним барвником FITC, або еквівалент</t>
  </si>
  <si>
    <t>Моноклональне антитіло CD99, мічене флуоресцентним барвником ECD,  або еквівалент</t>
  </si>
  <si>
    <t>Моноклональне антитіло CD117, мічене флюоресцентним барвником PC7, або еквівалент</t>
  </si>
  <si>
    <t>Моноклональне антитіло CD123, мічене флюоресцентним барвником PC5.5, або еквівалент</t>
  </si>
  <si>
    <t>Моноклональне антитіло Anti-MPO, мічене флюоресцентним барвником FITC, або еквівалент</t>
  </si>
  <si>
    <t>Моноклональне антитіло Anti-TdT, мічене флюоресцентним барвником FITC,  або еквівалент</t>
  </si>
  <si>
    <t>Моноклональне антитіло Ig M, мічене флюоресцентним барвником FITC, або еквівалент</t>
  </si>
  <si>
    <t>паков</t>
  </si>
  <si>
    <t>фл</t>
  </si>
  <si>
    <t>набір</t>
  </si>
  <si>
    <t>каністра</t>
  </si>
  <si>
    <t>пачка</t>
  </si>
  <si>
    <t>Реагент ClearLLab для визначення антигенів В-лімфоцитарного ряду у вигляді сухій суміші моноклональних антитіл проти антигенів: Каппа, Лямбда, CD10, CD5, CD200, CD34, CD38, CD20, CD19 та CD45 в одній пробірці (25 пробірок/упак.)</t>
  </si>
  <si>
    <t>Код та назва національного класифікатору медичного виробу</t>
  </si>
  <si>
    <t>Відомості про державну реєстрацію/технічний регламент</t>
  </si>
  <si>
    <t>Загальна кількість</t>
  </si>
  <si>
    <t>Контрольний клітинний матеріал, нормальний рівень, які мають паспортні дані на наступні параметри: CD2, CD3, CD14, CD19, CD3-/56+, CD7, CD13, HLA-DR, CD33, 60 тестів або еквівалент</t>
  </si>
  <si>
    <t>Медико-технічні вимоги на закупівлю реагентів та витратних матеріалів для Референс-лабораторії з лабораторної діагностики онкогематологічних захворювань Українського Референс-центру з клінічної лабораторної діагностики та метрології  згідно заявки регіонів на закупівлю лікарських засобів та медичних виробів за кошти державного бюджету 2021 року за бюджетною програмою КПКВК 2301400 «Забезпечення медичних заходів окремих державних програм та комплексних заходів програмного характеру» за напрямом «Закупівля лікарських засобів та медичних виробів для лікування дітей, хворих на онкологічні та онкогематологічні захворювання» в 2021 році</t>
  </si>
  <si>
    <t>Цінова пропозиція фірми №1, з ПДВ за 1 одиницю, грн.</t>
  </si>
  <si>
    <t>Загальна сума, грн.</t>
  </si>
  <si>
    <t>Цінова пропозиція фірми №2,  з ПДВ, за 1 одиницю, грн.</t>
  </si>
  <si>
    <t>Ціна середня, з ПДВ, грн.</t>
  </si>
  <si>
    <t xml:space="preserve">НАЦІОНАЛЬНИЙ КЛАСИФІКАТОР УКРАЇНИ
Єдиний закупівельний словник ДК 021:2015  </t>
  </si>
  <si>
    <t>Код ДК 021:2015 – 33696500-0 - Лабораторні реактиви</t>
  </si>
  <si>
    <t>56917 Числені CD-клітинні маркери ІВД, антитіла</t>
  </si>
  <si>
    <t>№0119</t>
  </si>
  <si>
    <t>№0148</t>
  </si>
  <si>
    <t>30614 Набір реагентів для визначання рецепторів клітинної поверхні</t>
  </si>
  <si>
    <t>N/A</t>
  </si>
  <si>
    <t>№0038</t>
  </si>
  <si>
    <t>№0120</t>
  </si>
  <si>
    <t>№0142</t>
  </si>
  <si>
    <t>№0190</t>
  </si>
  <si>
    <t>№0139</t>
  </si>
  <si>
    <t>№0170</t>
  </si>
  <si>
    <t>№0165</t>
  </si>
  <si>
    <t>56241 Мієлопероксидази лейкоцитів IVD, набір, сортування флюоресцентно-зактивованих клітин / проточна цитометрія</t>
  </si>
  <si>
    <t>30610 Набір реагентів для визначання антигенів нуклеїнової кислоти лейкоцитів</t>
  </si>
  <si>
    <t>56916 Числені CD-клітинні маркери ІВД, набір, сортування флуоресцентно-активованих клітин / проточна цитометрії</t>
  </si>
  <si>
    <t>42651 Буферний ізотонічний сольовий розчин, IVD</t>
  </si>
  <si>
    <t>№0031</t>
  </si>
  <si>
    <t>56920 Числені CD-клітинні маркери ІВД, реагент</t>
  </si>
  <si>
    <t>46237 Пробірка, нестерильна</t>
  </si>
  <si>
    <t>№0158</t>
  </si>
  <si>
    <t>56918 Числені CD-клітинні маркери ІВД, калібратор</t>
  </si>
  <si>
    <t>47531 Одиночно-ферментний миючий засіб</t>
  </si>
  <si>
    <t>№0030</t>
  </si>
  <si>
    <t>9  200,00</t>
  </si>
  <si>
    <t>Цінова пропозиція фірми №1, без ПДВ за 1 одиницю, грн.</t>
  </si>
  <si>
    <t>Цінова пропозиція фірми №2, без  ПДВ, за 1 одиницю, грн.</t>
  </si>
  <si>
    <t>Загалом</t>
  </si>
  <si>
    <t>ЛОТ 1 - Реагенти до проточних цитофлюориметрів Navios EX, Cytomics FC500:</t>
  </si>
  <si>
    <t>Суміш флуоросфер розміром 10 мкм з діапазоном флуоресценції від 515 до 800 нм при збудженні хвилею 488 нм, розміром 6 мкм з діапазоном флюоресценції від 640 до 800 нм при збудженні хвилею 635 нм та розміром 3 мкм з діапазоном флуоресценції від 400 до 500 нм при збудженні хвилею 405 нм, відповідно</t>
  </si>
  <si>
    <t>56919 Числені СD-клітинні маркери ІВД, контрольний матеріал</t>
  </si>
  <si>
    <t>№0033</t>
  </si>
</sst>
</file>

<file path=xl/styles.xml><?xml version="1.0" encoding="utf-8"?>
<styleSheet xmlns="http://schemas.openxmlformats.org/spreadsheetml/2006/main">
  <numFmts count="1">
    <numFmt numFmtId="164" formatCode="#,##0.00\ _₴"/>
  </numFmts>
  <fonts count="11">
    <font>
      <sz val="11"/>
      <color theme="1"/>
      <name val="Calibri"/>
      <family val="2"/>
      <scheme val="minor"/>
    </font>
    <font>
      <sz val="11"/>
      <color theme="1"/>
      <name val="Calibri"/>
      <family val="2"/>
      <charset val="204"/>
      <scheme val="minor"/>
    </font>
    <font>
      <sz val="8"/>
      <name val="Arial"/>
      <family val="2"/>
    </font>
    <font>
      <sz val="12"/>
      <name val="Times New Roman"/>
      <family val="1"/>
      <charset val="204"/>
    </font>
    <font>
      <sz val="10"/>
      <name val="Arial"/>
      <family val="2"/>
      <charset val="204"/>
    </font>
    <font>
      <b/>
      <sz val="11"/>
      <name val="Times New Roman"/>
      <family val="1"/>
      <charset val="204"/>
    </font>
    <font>
      <sz val="11"/>
      <name val="Times New Roman"/>
      <family val="1"/>
      <charset val="204"/>
    </font>
    <font>
      <sz val="11"/>
      <name val="Calibri"/>
      <family val="2"/>
      <scheme val="minor"/>
    </font>
    <font>
      <b/>
      <sz val="14"/>
      <name val="Times New Roman"/>
      <family val="1"/>
      <charset val="204"/>
    </font>
    <font>
      <b/>
      <sz val="12"/>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0" fontId="4" fillId="0" borderId="0"/>
    <xf numFmtId="0" fontId="4" fillId="0" borderId="0"/>
    <xf numFmtId="0" fontId="4" fillId="0" borderId="0"/>
    <xf numFmtId="0" fontId="4" fillId="0" borderId="0"/>
    <xf numFmtId="0" fontId="1" fillId="0" borderId="0"/>
  </cellStyleXfs>
  <cellXfs count="62">
    <xf numFmtId="0" fontId="0" fillId="0" borderId="0" xfId="0"/>
    <xf numFmtId="0" fontId="0" fillId="0" borderId="0" xfId="0"/>
    <xf numFmtId="0" fontId="0" fillId="0" borderId="0" xfId="0" applyFill="1"/>
    <xf numFmtId="0" fontId="0" fillId="2" borderId="0" xfId="0" applyFill="1"/>
    <xf numFmtId="2" fontId="6"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7" fillId="0" borderId="0" xfId="0" applyFont="1" applyFill="1"/>
    <xf numFmtId="0" fontId="9" fillId="0" borderId="2" xfId="0" applyFont="1" applyFill="1" applyBorder="1" applyAlignment="1">
      <alignment horizontal="center" vertical="center" wrapText="1"/>
    </xf>
    <xf numFmtId="2"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Fill="1"/>
    <xf numFmtId="0" fontId="5" fillId="0" borderId="0" xfId="0" applyFont="1" applyFill="1" applyAlignment="1">
      <alignment horizontal="center" vertical="center"/>
    </xf>
    <xf numFmtId="164" fontId="5" fillId="0" borderId="0" xfId="0" applyNumberFormat="1" applyFont="1" applyFill="1" applyBorder="1" applyAlignment="1">
      <alignment horizontal="center" vertical="center"/>
    </xf>
    <xf numFmtId="0" fontId="6" fillId="0" borderId="2" xfId="0" applyFont="1" applyFill="1" applyBorder="1" applyAlignment="1">
      <alignment horizontal="center" vertical="center"/>
    </xf>
    <xf numFmtId="4" fontId="6" fillId="0" borderId="2" xfId="0" applyNumberFormat="1" applyFont="1" applyBorder="1" applyAlignment="1">
      <alignment horizontal="center" vertical="center"/>
    </xf>
    <xf numFmtId="2" fontId="6" fillId="0" borderId="0" xfId="0" applyNumberFormat="1" applyFont="1" applyFill="1" applyBorder="1"/>
    <xf numFmtId="4" fontId="9" fillId="0" borderId="0" xfId="0" applyNumberFormat="1" applyFont="1" applyFill="1"/>
    <xf numFmtId="164" fontId="6" fillId="0" borderId="0" xfId="0" applyNumberFormat="1" applyFont="1" applyFill="1" applyBorder="1" applyAlignment="1">
      <alignment horizontal="center" vertical="center"/>
    </xf>
    <xf numFmtId="0" fontId="6" fillId="0" borderId="2" xfId="6" applyFont="1" applyFill="1" applyBorder="1" applyAlignment="1">
      <alignment horizontal="center" vertical="center" wrapText="1"/>
    </xf>
    <xf numFmtId="0" fontId="6" fillId="0" borderId="2" xfId="0" applyFont="1" applyFill="1" applyBorder="1" applyAlignment="1">
      <alignment horizontal="center" vertical="center" wrapText="1"/>
    </xf>
    <xf numFmtId="4" fontId="10" fillId="0" borderId="2" xfId="0" applyNumberFormat="1" applyFont="1" applyBorder="1" applyAlignment="1">
      <alignment horizontal="center" vertical="center"/>
    </xf>
    <xf numFmtId="0" fontId="3" fillId="0" borderId="0" xfId="0" applyFont="1" applyFill="1"/>
    <xf numFmtId="0" fontId="9" fillId="0" borderId="0" xfId="0" applyFont="1" applyFill="1"/>
    <xf numFmtId="0" fontId="6" fillId="0" borderId="0" xfId="0" applyFont="1" applyFill="1" applyAlignment="1">
      <alignment vertical="center"/>
    </xf>
    <xf numFmtId="0" fontId="9" fillId="0" borderId="0" xfId="0" applyFont="1" applyFill="1" applyAlignment="1">
      <alignment vertical="center"/>
    </xf>
    <xf numFmtId="4" fontId="3" fillId="0" borderId="4"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4" fontId="3" fillId="0" borderId="10"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6" fillId="0" borderId="9" xfId="0" applyNumberFormat="1" applyFont="1" applyBorder="1" applyAlignment="1">
      <alignment horizontal="center" vertical="center"/>
    </xf>
    <xf numFmtId="2" fontId="6" fillId="0" borderId="9" xfId="0" applyNumberFormat="1" applyFont="1" applyFill="1" applyBorder="1" applyAlignment="1">
      <alignment horizontal="center" vertical="center" wrapText="1"/>
    </xf>
    <xf numFmtId="0" fontId="6" fillId="0" borderId="9" xfId="6" applyFont="1" applyFill="1" applyBorder="1" applyAlignment="1">
      <alignment horizontal="center" vertical="center" wrapText="1"/>
    </xf>
    <xf numFmtId="0" fontId="6" fillId="0" borderId="9" xfId="0" applyFont="1" applyFill="1" applyBorder="1" applyAlignment="1">
      <alignment horizontal="center" vertical="center"/>
    </xf>
    <xf numFmtId="4" fontId="3" fillId="0" borderId="2" xfId="0" applyNumberFormat="1" applyFont="1" applyFill="1" applyBorder="1" applyAlignment="1">
      <alignment horizontal="center" vertical="center"/>
    </xf>
    <xf numFmtId="4" fontId="3" fillId="0" borderId="8" xfId="0" applyNumberFormat="1" applyFont="1" applyFill="1" applyBorder="1" applyAlignment="1">
      <alignment horizontal="center" vertical="center"/>
    </xf>
    <xf numFmtId="164" fontId="3" fillId="0" borderId="10" xfId="0" applyNumberFormat="1" applyFont="1" applyFill="1" applyBorder="1" applyAlignment="1">
      <alignment horizontal="center" vertical="center" wrapText="1"/>
    </xf>
    <xf numFmtId="4" fontId="3" fillId="0" borderId="2" xfId="0" applyNumberFormat="1" applyFont="1" applyBorder="1" applyAlignment="1">
      <alignment horizontal="center" vertical="center"/>
    </xf>
    <xf numFmtId="0" fontId="9" fillId="0" borderId="0" xfId="0" applyFont="1" applyFill="1" applyAlignment="1">
      <alignment horizontal="left" vertical="center" wrapText="1"/>
    </xf>
    <xf numFmtId="164" fontId="5" fillId="0" borderId="0" xfId="0" applyNumberFormat="1" applyFont="1" applyFill="1" applyBorder="1" applyAlignment="1">
      <alignment horizontal="center" vertical="center"/>
    </xf>
    <xf numFmtId="0" fontId="8" fillId="0" borderId="0" xfId="0" applyFont="1" applyFill="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3" fillId="0" borderId="2" xfId="0" applyFont="1" applyFill="1" applyBorder="1" applyAlignment="1">
      <alignment horizontal="center" vertical="center" wrapText="1"/>
    </xf>
    <xf numFmtId="4" fontId="3" fillId="0" borderId="11" xfId="0" applyNumberFormat="1" applyFont="1" applyFill="1" applyBorder="1" applyAlignment="1">
      <alignment horizontal="center" vertical="center"/>
    </xf>
    <xf numFmtId="0" fontId="6" fillId="0" borderId="2" xfId="6" applyFont="1" applyBorder="1" applyAlignment="1">
      <alignment horizontal="center" vertical="center" wrapText="1"/>
    </xf>
    <xf numFmtId="0" fontId="6" fillId="0" borderId="2" xfId="0" applyFont="1" applyBorder="1" applyAlignment="1">
      <alignment horizontal="center" vertical="center"/>
    </xf>
  </cellXfs>
  <cellStyles count="7">
    <cellStyle name="Звичайний 2" xfId="2"/>
    <cellStyle name="Обычный" xfId="0" builtinId="0"/>
    <cellStyle name="Обычный 2" xfId="3"/>
    <cellStyle name="Обычный 2 2" xfId="4"/>
    <cellStyle name="Обычный 3" xfId="5"/>
    <cellStyle name="Обычный 9" xfId="6"/>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BJ105"/>
  <sheetViews>
    <sheetView tabSelected="1" topLeftCell="A94" zoomScale="70" zoomScaleNormal="70" workbookViewId="0">
      <selection activeCell="B101" sqref="B101:N103"/>
    </sheetView>
  </sheetViews>
  <sheetFormatPr defaultRowHeight="15"/>
  <cols>
    <col min="1" max="1" width="9.140625" style="15"/>
    <col min="2" max="2" width="13.85546875" style="15" customWidth="1"/>
    <col min="3" max="3" width="44.42578125" style="15" customWidth="1"/>
    <col min="4" max="4" width="9.5703125" style="15" customWidth="1"/>
    <col min="5" max="5" width="12.28515625" style="15" customWidth="1"/>
    <col min="6" max="13" width="16.7109375" style="15" customWidth="1"/>
    <col min="14" max="14" width="18.5703125" style="15" customWidth="1"/>
    <col min="15" max="15" width="21.5703125" style="15" customWidth="1"/>
    <col min="16" max="16" width="20.5703125" style="15" customWidth="1"/>
    <col min="17" max="17" width="9.140625" style="15"/>
    <col min="18" max="21" width="9.140625" style="6"/>
    <col min="22" max="62" width="9.140625" style="2"/>
    <col min="63" max="16384" width="9.140625" style="1"/>
  </cols>
  <sheetData>
    <row r="2" spans="1:62" ht="108" customHeight="1">
      <c r="B2" s="54" t="s">
        <v>100</v>
      </c>
      <c r="C2" s="54"/>
      <c r="D2" s="54"/>
      <c r="E2" s="54"/>
      <c r="F2" s="54"/>
      <c r="G2" s="54"/>
      <c r="H2" s="54"/>
      <c r="I2" s="54"/>
      <c r="J2" s="54"/>
      <c r="K2" s="54"/>
      <c r="L2" s="54"/>
      <c r="M2" s="54"/>
      <c r="N2" s="54"/>
      <c r="O2" s="54"/>
      <c r="P2" s="54"/>
    </row>
    <row r="3" spans="1:62">
      <c r="B3" s="16"/>
      <c r="C3" s="16"/>
      <c r="D3" s="53"/>
      <c r="E3" s="53"/>
      <c r="F3" s="53"/>
      <c r="G3" s="53"/>
      <c r="H3" s="17"/>
      <c r="I3" s="17"/>
      <c r="J3" s="17"/>
      <c r="K3" s="17"/>
      <c r="L3" s="17"/>
      <c r="M3" s="17"/>
      <c r="N3" s="17"/>
      <c r="O3" s="22"/>
      <c r="P3" s="17"/>
    </row>
    <row r="4" spans="1:62" s="2" customFormat="1" ht="120" customHeight="1">
      <c r="A4" s="15"/>
      <c r="B4" s="7" t="s">
        <v>0</v>
      </c>
      <c r="C4" s="7" t="s">
        <v>1</v>
      </c>
      <c r="D4" s="7" t="s">
        <v>2</v>
      </c>
      <c r="E4" s="7" t="s">
        <v>98</v>
      </c>
      <c r="F4" s="7" t="s">
        <v>131</v>
      </c>
      <c r="G4" s="7" t="s">
        <v>101</v>
      </c>
      <c r="H4" s="8" t="s">
        <v>102</v>
      </c>
      <c r="I4" s="7" t="s">
        <v>132</v>
      </c>
      <c r="J4" s="7" t="s">
        <v>103</v>
      </c>
      <c r="K4" s="8" t="s">
        <v>102</v>
      </c>
      <c r="L4" s="8" t="s">
        <v>104</v>
      </c>
      <c r="M4" s="8" t="s">
        <v>102</v>
      </c>
      <c r="N4" s="5" t="s">
        <v>105</v>
      </c>
      <c r="O4" s="8" t="s">
        <v>96</v>
      </c>
      <c r="P4" s="9" t="s">
        <v>97</v>
      </c>
      <c r="Q4" s="15"/>
      <c r="R4" s="6"/>
      <c r="S4" s="6"/>
      <c r="T4" s="6"/>
      <c r="U4" s="6"/>
    </row>
    <row r="5" spans="1:62" s="2" customFormat="1" ht="15.75">
      <c r="A5" s="15"/>
      <c r="B5" s="10">
        <v>1</v>
      </c>
      <c r="C5" s="10">
        <v>2</v>
      </c>
      <c r="D5" s="10">
        <v>3</v>
      </c>
      <c r="E5" s="10">
        <v>4</v>
      </c>
      <c r="F5" s="10">
        <v>5</v>
      </c>
      <c r="G5" s="10">
        <v>6</v>
      </c>
      <c r="H5" s="10">
        <v>7</v>
      </c>
      <c r="I5" s="10">
        <v>8</v>
      </c>
      <c r="J5" s="10">
        <v>9</v>
      </c>
      <c r="K5" s="10">
        <v>10</v>
      </c>
      <c r="L5" s="10">
        <v>11</v>
      </c>
      <c r="M5" s="10">
        <v>12</v>
      </c>
      <c r="N5" s="10">
        <v>13</v>
      </c>
      <c r="O5" s="10">
        <v>14</v>
      </c>
      <c r="P5" s="10">
        <v>15</v>
      </c>
      <c r="Q5" s="15"/>
      <c r="R5" s="6"/>
      <c r="S5" s="6"/>
      <c r="T5" s="6"/>
      <c r="U5" s="6"/>
    </row>
    <row r="6" spans="1:62" s="2" customFormat="1" ht="56.25" customHeight="1">
      <c r="A6" s="15"/>
      <c r="B6" s="55" t="s">
        <v>134</v>
      </c>
      <c r="C6" s="56"/>
      <c r="D6" s="56"/>
      <c r="E6" s="56"/>
      <c r="F6" s="56"/>
      <c r="G6" s="56"/>
      <c r="H6" s="56"/>
      <c r="I6" s="56"/>
      <c r="J6" s="56"/>
      <c r="K6" s="56"/>
      <c r="L6" s="56"/>
      <c r="M6" s="56"/>
      <c r="N6" s="56"/>
      <c r="O6" s="56"/>
      <c r="P6" s="57"/>
      <c r="Q6" s="15"/>
      <c r="R6" s="6"/>
      <c r="S6" s="6"/>
      <c r="T6" s="6"/>
      <c r="U6" s="6"/>
    </row>
    <row r="7" spans="1:62" ht="60">
      <c r="B7" s="11">
        <v>1</v>
      </c>
      <c r="C7" s="36" t="s">
        <v>3</v>
      </c>
      <c r="D7" s="12" t="s">
        <v>91</v>
      </c>
      <c r="E7" s="12">
        <v>2</v>
      </c>
      <c r="F7" s="13">
        <v>7720</v>
      </c>
      <c r="G7" s="13">
        <f>F7*1.07</f>
        <v>8260.4</v>
      </c>
      <c r="H7" s="13">
        <f t="shared" ref="H7:H38" si="0">E7*G7</f>
        <v>16520.8</v>
      </c>
      <c r="I7" s="13">
        <v>8000</v>
      </c>
      <c r="J7" s="13">
        <v>8560</v>
      </c>
      <c r="K7" s="13">
        <f t="shared" ref="K7:K38" si="1">E7*J7</f>
        <v>17120</v>
      </c>
      <c r="L7" s="13">
        <f>(G7+J7)/2</f>
        <v>8410.2000000000007</v>
      </c>
      <c r="M7" s="13">
        <f t="shared" ref="M7:M38" si="2">E7*L7</f>
        <v>16820.400000000001</v>
      </c>
      <c r="N7" s="4" t="s">
        <v>106</v>
      </c>
      <c r="O7" s="23" t="s">
        <v>107</v>
      </c>
      <c r="P7" s="18" t="s">
        <v>108</v>
      </c>
    </row>
    <row r="8" spans="1:62" s="2" customFormat="1" ht="57.75" customHeight="1">
      <c r="A8" s="15"/>
      <c r="B8" s="11">
        <v>2</v>
      </c>
      <c r="C8" s="36" t="s">
        <v>45</v>
      </c>
      <c r="D8" s="12" t="s">
        <v>91</v>
      </c>
      <c r="E8" s="12">
        <v>3</v>
      </c>
      <c r="F8" s="13">
        <v>6100</v>
      </c>
      <c r="G8" s="13">
        <f>F8*1.07</f>
        <v>6527</v>
      </c>
      <c r="H8" s="13">
        <f t="shared" si="0"/>
        <v>19581</v>
      </c>
      <c r="I8" s="13">
        <v>6150</v>
      </c>
      <c r="J8" s="13">
        <v>6580.5</v>
      </c>
      <c r="K8" s="13">
        <f t="shared" si="1"/>
        <v>19741.5</v>
      </c>
      <c r="L8" s="13">
        <f t="shared" ref="L8:L71" si="3">(G8+J8)/2</f>
        <v>6553.75</v>
      </c>
      <c r="M8" s="13">
        <f t="shared" si="2"/>
        <v>19661.25</v>
      </c>
      <c r="N8" s="4" t="s">
        <v>106</v>
      </c>
      <c r="O8" s="23" t="s">
        <v>107</v>
      </c>
      <c r="P8" s="18" t="s">
        <v>109</v>
      </c>
      <c r="Q8" s="15"/>
      <c r="R8" s="6"/>
      <c r="S8" s="6"/>
      <c r="T8" s="6"/>
      <c r="U8" s="6"/>
    </row>
    <row r="9" spans="1:62" s="3" customFormat="1" ht="60">
      <c r="A9" s="15"/>
      <c r="B9" s="11">
        <v>3</v>
      </c>
      <c r="C9" s="36" t="s">
        <v>46</v>
      </c>
      <c r="D9" s="12" t="s">
        <v>91</v>
      </c>
      <c r="E9" s="12">
        <v>5</v>
      </c>
      <c r="F9" s="13">
        <v>15900</v>
      </c>
      <c r="G9" s="13">
        <f>F9*1.07</f>
        <v>17013</v>
      </c>
      <c r="H9" s="13">
        <f t="shared" si="0"/>
        <v>85065</v>
      </c>
      <c r="I9" s="13">
        <v>16100</v>
      </c>
      <c r="J9" s="13">
        <v>17227</v>
      </c>
      <c r="K9" s="13">
        <f t="shared" si="1"/>
        <v>86135</v>
      </c>
      <c r="L9" s="13">
        <f t="shared" si="3"/>
        <v>17120</v>
      </c>
      <c r="M9" s="13">
        <f t="shared" si="2"/>
        <v>85600</v>
      </c>
      <c r="N9" s="4" t="s">
        <v>106</v>
      </c>
      <c r="O9" s="23" t="s">
        <v>107</v>
      </c>
      <c r="P9" s="18" t="s">
        <v>108</v>
      </c>
      <c r="Q9" s="15"/>
      <c r="R9" s="6"/>
      <c r="S9" s="6"/>
      <c r="T9" s="6"/>
      <c r="U9" s="6"/>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row>
    <row r="10" spans="1:62" ht="60">
      <c r="B10" s="11">
        <v>4</v>
      </c>
      <c r="C10" s="36" t="s">
        <v>47</v>
      </c>
      <c r="D10" s="12" t="s">
        <v>91</v>
      </c>
      <c r="E10" s="12">
        <v>7</v>
      </c>
      <c r="F10" s="13">
        <v>18270</v>
      </c>
      <c r="G10" s="13">
        <f>F10*1.2</f>
        <v>21924</v>
      </c>
      <c r="H10" s="13">
        <f t="shared" si="0"/>
        <v>153468</v>
      </c>
      <c r="I10" s="13">
        <v>18400</v>
      </c>
      <c r="J10" s="13">
        <v>22080</v>
      </c>
      <c r="K10" s="13">
        <f t="shared" si="1"/>
        <v>154560</v>
      </c>
      <c r="L10" s="13">
        <f t="shared" si="3"/>
        <v>22002</v>
      </c>
      <c r="M10" s="13">
        <f t="shared" si="2"/>
        <v>154014</v>
      </c>
      <c r="N10" s="4" t="s">
        <v>106</v>
      </c>
      <c r="O10" s="23" t="s">
        <v>110</v>
      </c>
      <c r="P10" s="18" t="s">
        <v>111</v>
      </c>
    </row>
    <row r="11" spans="1:62" ht="60">
      <c r="B11" s="11">
        <v>5</v>
      </c>
      <c r="C11" s="36" t="s">
        <v>48</v>
      </c>
      <c r="D11" s="12" t="s">
        <v>91</v>
      </c>
      <c r="E11" s="12">
        <v>1</v>
      </c>
      <c r="F11" s="13">
        <v>13000</v>
      </c>
      <c r="G11" s="13">
        <f t="shared" ref="G11:G18" si="4">F11*1.07</f>
        <v>13910</v>
      </c>
      <c r="H11" s="13">
        <f t="shared" si="0"/>
        <v>13910</v>
      </c>
      <c r="I11" s="13">
        <v>14000</v>
      </c>
      <c r="J11" s="13">
        <v>14980</v>
      </c>
      <c r="K11" s="13">
        <f t="shared" si="1"/>
        <v>14980</v>
      </c>
      <c r="L11" s="13">
        <f t="shared" si="3"/>
        <v>14445</v>
      </c>
      <c r="M11" s="13">
        <f t="shared" si="2"/>
        <v>14445</v>
      </c>
      <c r="N11" s="4" t="s">
        <v>106</v>
      </c>
      <c r="O11" s="23" t="s">
        <v>107</v>
      </c>
      <c r="P11" s="18" t="s">
        <v>112</v>
      </c>
    </row>
    <row r="12" spans="1:62" ht="60">
      <c r="B12" s="11">
        <v>6</v>
      </c>
      <c r="C12" s="36" t="s">
        <v>4</v>
      </c>
      <c r="D12" s="12" t="s">
        <v>91</v>
      </c>
      <c r="E12" s="12">
        <v>5</v>
      </c>
      <c r="F12" s="13">
        <v>7450</v>
      </c>
      <c r="G12" s="13">
        <f t="shared" si="4"/>
        <v>7971.5000000000009</v>
      </c>
      <c r="H12" s="13">
        <f t="shared" si="0"/>
        <v>39857.500000000007</v>
      </c>
      <c r="I12" s="13">
        <v>7600</v>
      </c>
      <c r="J12" s="13">
        <v>8132</v>
      </c>
      <c r="K12" s="13">
        <f t="shared" si="1"/>
        <v>40660</v>
      </c>
      <c r="L12" s="13">
        <f t="shared" si="3"/>
        <v>8051.75</v>
      </c>
      <c r="M12" s="13">
        <f t="shared" si="2"/>
        <v>40258.75</v>
      </c>
      <c r="N12" s="4" t="s">
        <v>106</v>
      </c>
      <c r="O12" s="23" t="s">
        <v>107</v>
      </c>
      <c r="P12" s="18" t="s">
        <v>108</v>
      </c>
    </row>
    <row r="13" spans="1:62" ht="60">
      <c r="B13" s="11">
        <v>7</v>
      </c>
      <c r="C13" s="36" t="s">
        <v>49</v>
      </c>
      <c r="D13" s="12" t="s">
        <v>91</v>
      </c>
      <c r="E13" s="12">
        <v>6</v>
      </c>
      <c r="F13" s="13">
        <v>13200</v>
      </c>
      <c r="G13" s="13">
        <f t="shared" si="4"/>
        <v>14124</v>
      </c>
      <c r="H13" s="13">
        <f t="shared" si="0"/>
        <v>84744</v>
      </c>
      <c r="I13" s="13">
        <v>13500</v>
      </c>
      <c r="J13" s="13">
        <v>14445</v>
      </c>
      <c r="K13" s="13">
        <f t="shared" si="1"/>
        <v>86670</v>
      </c>
      <c r="L13" s="13">
        <f t="shared" si="3"/>
        <v>14284.5</v>
      </c>
      <c r="M13" s="13">
        <f t="shared" si="2"/>
        <v>85707</v>
      </c>
      <c r="N13" s="4" t="s">
        <v>106</v>
      </c>
      <c r="O13" s="23" t="s">
        <v>107</v>
      </c>
      <c r="P13" s="18" t="s">
        <v>113</v>
      </c>
    </row>
    <row r="14" spans="1:62" ht="57" customHeight="1">
      <c r="B14" s="11">
        <v>8</v>
      </c>
      <c r="C14" s="36" t="s">
        <v>50</v>
      </c>
      <c r="D14" s="12" t="s">
        <v>91</v>
      </c>
      <c r="E14" s="12">
        <v>1</v>
      </c>
      <c r="F14" s="13">
        <v>11803</v>
      </c>
      <c r="G14" s="13">
        <f t="shared" si="4"/>
        <v>12629.210000000001</v>
      </c>
      <c r="H14" s="13">
        <f t="shared" si="0"/>
        <v>12629.210000000001</v>
      </c>
      <c r="I14" s="13">
        <v>12000</v>
      </c>
      <c r="J14" s="13">
        <v>12840</v>
      </c>
      <c r="K14" s="13">
        <f t="shared" si="1"/>
        <v>12840</v>
      </c>
      <c r="L14" s="13">
        <f t="shared" si="3"/>
        <v>12734.605</v>
      </c>
      <c r="M14" s="13">
        <f t="shared" si="2"/>
        <v>12734.605</v>
      </c>
      <c r="N14" s="4" t="s">
        <v>106</v>
      </c>
      <c r="O14" s="23" t="s">
        <v>107</v>
      </c>
      <c r="P14" s="18" t="s">
        <v>114</v>
      </c>
    </row>
    <row r="15" spans="1:62" s="3" customFormat="1" ht="60">
      <c r="A15" s="15"/>
      <c r="B15" s="11">
        <v>9</v>
      </c>
      <c r="C15" s="36" t="s">
        <v>51</v>
      </c>
      <c r="D15" s="12" t="s">
        <v>91</v>
      </c>
      <c r="E15" s="12">
        <v>1</v>
      </c>
      <c r="F15" s="13">
        <v>7500</v>
      </c>
      <c r="G15" s="13">
        <f t="shared" si="4"/>
        <v>8025.0000000000009</v>
      </c>
      <c r="H15" s="13">
        <f t="shared" si="0"/>
        <v>8025.0000000000009</v>
      </c>
      <c r="I15" s="19">
        <v>8000</v>
      </c>
      <c r="J15" s="19">
        <v>8560</v>
      </c>
      <c r="K15" s="13">
        <f t="shared" si="1"/>
        <v>8560</v>
      </c>
      <c r="L15" s="13">
        <f t="shared" si="3"/>
        <v>8292.5</v>
      </c>
      <c r="M15" s="13">
        <f t="shared" si="2"/>
        <v>8292.5</v>
      </c>
      <c r="N15" s="4" t="s">
        <v>106</v>
      </c>
      <c r="O15" s="23" t="s">
        <v>107</v>
      </c>
      <c r="P15" s="18" t="s">
        <v>113</v>
      </c>
      <c r="Q15" s="15"/>
      <c r="R15" s="6"/>
      <c r="S15" s="6"/>
      <c r="T15" s="6"/>
      <c r="U15" s="6"/>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1:62" ht="60">
      <c r="B16" s="11">
        <v>10</v>
      </c>
      <c r="C16" s="36" t="s">
        <v>5</v>
      </c>
      <c r="D16" s="12" t="s">
        <v>91</v>
      </c>
      <c r="E16" s="12">
        <v>7</v>
      </c>
      <c r="F16" s="13">
        <v>9000</v>
      </c>
      <c r="G16" s="13">
        <f t="shared" si="4"/>
        <v>9630</v>
      </c>
      <c r="H16" s="13">
        <f t="shared" si="0"/>
        <v>67410</v>
      </c>
      <c r="I16" s="19">
        <v>9500</v>
      </c>
      <c r="J16" s="19">
        <v>10165</v>
      </c>
      <c r="K16" s="13">
        <f t="shared" si="1"/>
        <v>71155</v>
      </c>
      <c r="L16" s="13">
        <f t="shared" si="3"/>
        <v>9897.5</v>
      </c>
      <c r="M16" s="13">
        <f t="shared" si="2"/>
        <v>69282.5</v>
      </c>
      <c r="N16" s="4" t="s">
        <v>106</v>
      </c>
      <c r="O16" s="23" t="s">
        <v>107</v>
      </c>
      <c r="P16" s="18" t="s">
        <v>116</v>
      </c>
    </row>
    <row r="17" spans="1:62" ht="60">
      <c r="B17" s="11">
        <v>11</v>
      </c>
      <c r="C17" s="36" t="s">
        <v>6</v>
      </c>
      <c r="D17" s="12" t="s">
        <v>91</v>
      </c>
      <c r="E17" s="12">
        <v>1</v>
      </c>
      <c r="F17" s="13">
        <v>8700</v>
      </c>
      <c r="G17" s="13">
        <f t="shared" si="4"/>
        <v>9309</v>
      </c>
      <c r="H17" s="13">
        <f t="shared" si="0"/>
        <v>9309</v>
      </c>
      <c r="I17" s="19">
        <v>9000</v>
      </c>
      <c r="J17" s="19">
        <v>9630</v>
      </c>
      <c r="K17" s="13">
        <f t="shared" si="1"/>
        <v>9630</v>
      </c>
      <c r="L17" s="13">
        <f t="shared" si="3"/>
        <v>9469.5</v>
      </c>
      <c r="M17" s="13">
        <f t="shared" si="2"/>
        <v>9469.5</v>
      </c>
      <c r="N17" s="4" t="s">
        <v>106</v>
      </c>
      <c r="O17" s="23" t="s">
        <v>107</v>
      </c>
      <c r="P17" s="18" t="s">
        <v>108</v>
      </c>
    </row>
    <row r="18" spans="1:62" s="3" customFormat="1" ht="60">
      <c r="A18" s="15"/>
      <c r="B18" s="11">
        <v>12</v>
      </c>
      <c r="C18" s="36" t="s">
        <v>52</v>
      </c>
      <c r="D18" s="12" t="s">
        <v>91</v>
      </c>
      <c r="E18" s="12">
        <v>8</v>
      </c>
      <c r="F18" s="13">
        <v>12760</v>
      </c>
      <c r="G18" s="13">
        <f t="shared" si="4"/>
        <v>13653.2</v>
      </c>
      <c r="H18" s="13">
        <f t="shared" si="0"/>
        <v>109225.60000000001</v>
      </c>
      <c r="I18" s="19">
        <v>12850</v>
      </c>
      <c r="J18" s="19">
        <v>13749.5</v>
      </c>
      <c r="K18" s="13">
        <f t="shared" si="1"/>
        <v>109996</v>
      </c>
      <c r="L18" s="13">
        <f t="shared" si="3"/>
        <v>13701.35</v>
      </c>
      <c r="M18" s="13">
        <f t="shared" si="2"/>
        <v>109610.8</v>
      </c>
      <c r="N18" s="4" t="s">
        <v>106</v>
      </c>
      <c r="O18" s="23" t="s">
        <v>110</v>
      </c>
      <c r="P18" s="18" t="s">
        <v>111</v>
      </c>
      <c r="Q18" s="15"/>
      <c r="R18" s="6"/>
      <c r="S18" s="6"/>
      <c r="T18" s="6"/>
      <c r="U18" s="6"/>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row>
    <row r="19" spans="1:62" ht="60">
      <c r="B19" s="11">
        <v>13</v>
      </c>
      <c r="C19" s="36" t="s">
        <v>7</v>
      </c>
      <c r="D19" s="12" t="s">
        <v>91</v>
      </c>
      <c r="E19" s="12">
        <v>2</v>
      </c>
      <c r="F19" s="13">
        <v>12615</v>
      </c>
      <c r="G19" s="13">
        <f>F19*1.2</f>
        <v>15138</v>
      </c>
      <c r="H19" s="13">
        <f t="shared" si="0"/>
        <v>30276</v>
      </c>
      <c r="I19" s="19">
        <v>12850</v>
      </c>
      <c r="J19" s="19">
        <v>15420</v>
      </c>
      <c r="K19" s="13">
        <f t="shared" si="1"/>
        <v>30840</v>
      </c>
      <c r="L19" s="13">
        <f t="shared" si="3"/>
        <v>15279</v>
      </c>
      <c r="M19" s="13">
        <f t="shared" si="2"/>
        <v>30558</v>
      </c>
      <c r="N19" s="4" t="s">
        <v>106</v>
      </c>
      <c r="O19" s="23" t="s">
        <v>107</v>
      </c>
      <c r="P19" s="18" t="s">
        <v>116</v>
      </c>
    </row>
    <row r="20" spans="1:62" ht="60">
      <c r="B20" s="11">
        <v>14</v>
      </c>
      <c r="C20" s="36" t="s">
        <v>8</v>
      </c>
      <c r="D20" s="12" t="s">
        <v>91</v>
      </c>
      <c r="E20" s="12">
        <v>1</v>
      </c>
      <c r="F20" s="13">
        <v>11310</v>
      </c>
      <c r="G20" s="13">
        <f>F20*1.07</f>
        <v>12101.7</v>
      </c>
      <c r="H20" s="13">
        <f t="shared" si="0"/>
        <v>12101.7</v>
      </c>
      <c r="I20" s="19">
        <v>11550</v>
      </c>
      <c r="J20" s="19">
        <v>12358.5</v>
      </c>
      <c r="K20" s="13">
        <f t="shared" si="1"/>
        <v>12358.5</v>
      </c>
      <c r="L20" s="13">
        <f t="shared" si="3"/>
        <v>12230.1</v>
      </c>
      <c r="M20" s="13">
        <f t="shared" si="2"/>
        <v>12230.1</v>
      </c>
      <c r="N20" s="4" t="s">
        <v>106</v>
      </c>
      <c r="O20" s="23" t="s">
        <v>107</v>
      </c>
      <c r="P20" s="18" t="s">
        <v>108</v>
      </c>
    </row>
    <row r="21" spans="1:62" ht="60">
      <c r="B21" s="11">
        <v>15</v>
      </c>
      <c r="C21" s="36" t="s">
        <v>53</v>
      </c>
      <c r="D21" s="12" t="s">
        <v>91</v>
      </c>
      <c r="E21" s="12">
        <v>1</v>
      </c>
      <c r="F21" s="13">
        <v>11600</v>
      </c>
      <c r="G21" s="13">
        <f>F21*1.07</f>
        <v>12412</v>
      </c>
      <c r="H21" s="13">
        <f t="shared" si="0"/>
        <v>12412</v>
      </c>
      <c r="I21" s="19">
        <v>11850</v>
      </c>
      <c r="J21" s="19">
        <v>12679.5</v>
      </c>
      <c r="K21" s="13">
        <f t="shared" si="1"/>
        <v>12679.5</v>
      </c>
      <c r="L21" s="13">
        <f t="shared" si="3"/>
        <v>12545.75</v>
      </c>
      <c r="M21" s="13">
        <f t="shared" si="2"/>
        <v>12545.75</v>
      </c>
      <c r="N21" s="4" t="s">
        <v>106</v>
      </c>
      <c r="O21" s="23" t="s">
        <v>107</v>
      </c>
      <c r="P21" s="18" t="s">
        <v>115</v>
      </c>
    </row>
    <row r="22" spans="1:62" ht="60">
      <c r="B22" s="11">
        <v>16</v>
      </c>
      <c r="C22" s="36" t="s">
        <v>54</v>
      </c>
      <c r="D22" s="12" t="s">
        <v>91</v>
      </c>
      <c r="E22" s="12">
        <v>5</v>
      </c>
      <c r="F22" s="13">
        <v>18995</v>
      </c>
      <c r="G22" s="13">
        <f>F22*1.07</f>
        <v>20324.650000000001</v>
      </c>
      <c r="H22" s="13">
        <f t="shared" si="0"/>
        <v>101623.25</v>
      </c>
      <c r="I22" s="19">
        <v>19150</v>
      </c>
      <c r="J22" s="19">
        <v>20490.5</v>
      </c>
      <c r="K22" s="13">
        <f t="shared" si="1"/>
        <v>102452.5</v>
      </c>
      <c r="L22" s="13">
        <f t="shared" si="3"/>
        <v>20407.575000000001</v>
      </c>
      <c r="M22" s="13">
        <f t="shared" si="2"/>
        <v>102037.875</v>
      </c>
      <c r="N22" s="4" t="s">
        <v>106</v>
      </c>
      <c r="O22" s="23" t="s">
        <v>107</v>
      </c>
      <c r="P22" s="18" t="s">
        <v>116</v>
      </c>
    </row>
    <row r="23" spans="1:62" ht="60">
      <c r="B23" s="11">
        <v>17</v>
      </c>
      <c r="C23" s="36" t="s">
        <v>55</v>
      </c>
      <c r="D23" s="12" t="s">
        <v>91</v>
      </c>
      <c r="E23" s="12">
        <v>8</v>
      </c>
      <c r="F23" s="13">
        <v>11745</v>
      </c>
      <c r="G23" s="13">
        <f>F23*1.2</f>
        <v>14094</v>
      </c>
      <c r="H23" s="13">
        <f t="shared" si="0"/>
        <v>112752</v>
      </c>
      <c r="I23" s="19">
        <v>12150</v>
      </c>
      <c r="J23" s="19">
        <v>14580</v>
      </c>
      <c r="K23" s="13">
        <f t="shared" si="1"/>
        <v>116640</v>
      </c>
      <c r="L23" s="13">
        <f t="shared" si="3"/>
        <v>14337</v>
      </c>
      <c r="M23" s="13">
        <f t="shared" si="2"/>
        <v>114696</v>
      </c>
      <c r="N23" s="4" t="s">
        <v>106</v>
      </c>
      <c r="O23" s="23" t="s">
        <v>110</v>
      </c>
      <c r="P23" s="18" t="s">
        <v>111</v>
      </c>
    </row>
    <row r="24" spans="1:62" ht="60">
      <c r="B24" s="11">
        <v>18</v>
      </c>
      <c r="C24" s="36" t="s">
        <v>56</v>
      </c>
      <c r="D24" s="12" t="s">
        <v>91</v>
      </c>
      <c r="E24" s="12">
        <v>2</v>
      </c>
      <c r="F24" s="13">
        <v>7047</v>
      </c>
      <c r="G24" s="13">
        <f>F24*1.07</f>
        <v>7540.2900000000009</v>
      </c>
      <c r="H24" s="13">
        <f t="shared" si="0"/>
        <v>15080.580000000002</v>
      </c>
      <c r="I24" s="19">
        <v>7248</v>
      </c>
      <c r="J24" s="19">
        <v>7755.36</v>
      </c>
      <c r="K24" s="13">
        <f t="shared" si="1"/>
        <v>15510.72</v>
      </c>
      <c r="L24" s="13">
        <f t="shared" si="3"/>
        <v>7647.8250000000007</v>
      </c>
      <c r="M24" s="13">
        <f t="shared" si="2"/>
        <v>15295.650000000001</v>
      </c>
      <c r="N24" s="4" t="s">
        <v>106</v>
      </c>
      <c r="O24" s="23" t="s">
        <v>107</v>
      </c>
      <c r="P24" s="18" t="s">
        <v>108</v>
      </c>
    </row>
    <row r="25" spans="1:62" ht="60">
      <c r="B25" s="11">
        <v>19</v>
      </c>
      <c r="C25" s="36" t="s">
        <v>9</v>
      </c>
      <c r="D25" s="12" t="s">
        <v>91</v>
      </c>
      <c r="E25" s="12">
        <v>1</v>
      </c>
      <c r="F25" s="13">
        <v>9280</v>
      </c>
      <c r="G25" s="13">
        <f>F25*1.2</f>
        <v>11136</v>
      </c>
      <c r="H25" s="13">
        <f t="shared" si="0"/>
        <v>11136</v>
      </c>
      <c r="I25" s="19">
        <v>9450</v>
      </c>
      <c r="J25" s="19">
        <v>11340</v>
      </c>
      <c r="K25" s="13">
        <f t="shared" si="1"/>
        <v>11340</v>
      </c>
      <c r="L25" s="13">
        <f t="shared" si="3"/>
        <v>11238</v>
      </c>
      <c r="M25" s="13">
        <f t="shared" si="2"/>
        <v>11238</v>
      </c>
      <c r="N25" s="4" t="s">
        <v>106</v>
      </c>
      <c r="O25" s="23" t="s">
        <v>110</v>
      </c>
      <c r="P25" s="18" t="s">
        <v>111</v>
      </c>
    </row>
    <row r="26" spans="1:62" ht="60">
      <c r="B26" s="11">
        <v>20</v>
      </c>
      <c r="C26" s="36" t="s">
        <v>10</v>
      </c>
      <c r="D26" s="12" t="s">
        <v>91</v>
      </c>
      <c r="E26" s="12">
        <v>7</v>
      </c>
      <c r="F26" s="13">
        <v>8555</v>
      </c>
      <c r="G26" s="13">
        <f>F26*1.2</f>
        <v>10266</v>
      </c>
      <c r="H26" s="13">
        <f t="shared" si="0"/>
        <v>71862</v>
      </c>
      <c r="I26" s="19">
        <v>9150</v>
      </c>
      <c r="J26" s="19">
        <v>10980</v>
      </c>
      <c r="K26" s="13">
        <f t="shared" si="1"/>
        <v>76860</v>
      </c>
      <c r="L26" s="13">
        <f t="shared" si="3"/>
        <v>10623</v>
      </c>
      <c r="M26" s="13">
        <f t="shared" si="2"/>
        <v>74361</v>
      </c>
      <c r="N26" s="4" t="s">
        <v>106</v>
      </c>
      <c r="O26" s="23" t="s">
        <v>110</v>
      </c>
      <c r="P26" s="18" t="s">
        <v>111</v>
      </c>
    </row>
    <row r="27" spans="1:62" s="3" customFormat="1" ht="60">
      <c r="A27" s="15"/>
      <c r="B27" s="11">
        <v>21</v>
      </c>
      <c r="C27" s="36" t="s">
        <v>11</v>
      </c>
      <c r="D27" s="12" t="s">
        <v>91</v>
      </c>
      <c r="E27" s="12">
        <v>9</v>
      </c>
      <c r="F27" s="13">
        <v>11600</v>
      </c>
      <c r="G27" s="13">
        <f t="shared" ref="G27:G36" si="5">F27*1.07</f>
        <v>12412</v>
      </c>
      <c r="H27" s="13">
        <f t="shared" si="0"/>
        <v>111708</v>
      </c>
      <c r="I27" s="19">
        <v>11800</v>
      </c>
      <c r="J27" s="19">
        <v>12626</v>
      </c>
      <c r="K27" s="13">
        <f t="shared" si="1"/>
        <v>113634</v>
      </c>
      <c r="L27" s="13">
        <f t="shared" si="3"/>
        <v>12519</v>
      </c>
      <c r="M27" s="13">
        <f t="shared" si="2"/>
        <v>112671</v>
      </c>
      <c r="N27" s="4" t="s">
        <v>106</v>
      </c>
      <c r="O27" s="23" t="s">
        <v>107</v>
      </c>
      <c r="P27" s="18" t="s">
        <v>108</v>
      </c>
      <c r="Q27" s="15"/>
      <c r="R27" s="6"/>
      <c r="S27" s="6"/>
      <c r="T27" s="6"/>
      <c r="U27" s="6"/>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row>
    <row r="28" spans="1:62" ht="60">
      <c r="B28" s="11">
        <v>22</v>
      </c>
      <c r="C28" s="36" t="s">
        <v>57</v>
      </c>
      <c r="D28" s="12" t="s">
        <v>91</v>
      </c>
      <c r="E28" s="12">
        <v>5</v>
      </c>
      <c r="F28" s="13">
        <v>12470</v>
      </c>
      <c r="G28" s="13">
        <f t="shared" si="5"/>
        <v>13342.900000000001</v>
      </c>
      <c r="H28" s="13">
        <f t="shared" si="0"/>
        <v>66714.5</v>
      </c>
      <c r="I28" s="19">
        <v>12700</v>
      </c>
      <c r="J28" s="19">
        <v>13589</v>
      </c>
      <c r="K28" s="13">
        <f t="shared" si="1"/>
        <v>67945</v>
      </c>
      <c r="L28" s="13">
        <f t="shared" si="3"/>
        <v>13465.95</v>
      </c>
      <c r="M28" s="13">
        <f t="shared" si="2"/>
        <v>67329.75</v>
      </c>
      <c r="N28" s="4" t="s">
        <v>106</v>
      </c>
      <c r="O28" s="23" t="s">
        <v>107</v>
      </c>
      <c r="P28" s="18" t="s">
        <v>108</v>
      </c>
    </row>
    <row r="29" spans="1:62" ht="60">
      <c r="B29" s="11">
        <v>23</v>
      </c>
      <c r="C29" s="36" t="s">
        <v>12</v>
      </c>
      <c r="D29" s="12" t="s">
        <v>91</v>
      </c>
      <c r="E29" s="12">
        <v>24</v>
      </c>
      <c r="F29" s="13">
        <v>9280</v>
      </c>
      <c r="G29" s="13">
        <f t="shared" si="5"/>
        <v>9929.6</v>
      </c>
      <c r="H29" s="13">
        <f t="shared" si="0"/>
        <v>238310.40000000002</v>
      </c>
      <c r="I29" s="19">
        <v>9450</v>
      </c>
      <c r="J29" s="19">
        <v>10111.5</v>
      </c>
      <c r="K29" s="13">
        <f t="shared" si="1"/>
        <v>242676</v>
      </c>
      <c r="L29" s="13">
        <f t="shared" si="3"/>
        <v>10020.549999999999</v>
      </c>
      <c r="M29" s="13">
        <f t="shared" si="2"/>
        <v>240493.19999999998</v>
      </c>
      <c r="N29" s="4" t="s">
        <v>106</v>
      </c>
      <c r="O29" s="23" t="s">
        <v>107</v>
      </c>
      <c r="P29" s="18" t="s">
        <v>109</v>
      </c>
    </row>
    <row r="30" spans="1:62" ht="60">
      <c r="B30" s="11">
        <v>24</v>
      </c>
      <c r="C30" s="36" t="s">
        <v>58</v>
      </c>
      <c r="D30" s="12" t="s">
        <v>91</v>
      </c>
      <c r="E30" s="12">
        <v>5</v>
      </c>
      <c r="F30" s="13">
        <v>13804</v>
      </c>
      <c r="G30" s="13">
        <f t="shared" si="5"/>
        <v>14770.28</v>
      </c>
      <c r="H30" s="13">
        <f t="shared" si="0"/>
        <v>73851.400000000009</v>
      </c>
      <c r="I30" s="19">
        <v>14250</v>
      </c>
      <c r="J30" s="19">
        <v>15247.5</v>
      </c>
      <c r="K30" s="13">
        <f t="shared" si="1"/>
        <v>76237.5</v>
      </c>
      <c r="L30" s="13">
        <f t="shared" si="3"/>
        <v>15008.89</v>
      </c>
      <c r="M30" s="13">
        <f t="shared" si="2"/>
        <v>75044.45</v>
      </c>
      <c r="N30" s="4" t="s">
        <v>106</v>
      </c>
      <c r="O30" s="23" t="s">
        <v>107</v>
      </c>
      <c r="P30" s="18" t="s">
        <v>108</v>
      </c>
    </row>
    <row r="31" spans="1:62" ht="60">
      <c r="B31" s="11">
        <v>25</v>
      </c>
      <c r="C31" s="36" t="s">
        <v>59</v>
      </c>
      <c r="D31" s="12" t="s">
        <v>91</v>
      </c>
      <c r="E31" s="12">
        <v>1</v>
      </c>
      <c r="F31" s="13">
        <v>15225</v>
      </c>
      <c r="G31" s="13">
        <f t="shared" si="5"/>
        <v>16290.750000000002</v>
      </c>
      <c r="H31" s="13">
        <f t="shared" si="0"/>
        <v>16290.750000000002</v>
      </c>
      <c r="I31" s="19">
        <v>17000</v>
      </c>
      <c r="J31" s="19">
        <v>18190</v>
      </c>
      <c r="K31" s="13">
        <f t="shared" si="1"/>
        <v>18190</v>
      </c>
      <c r="L31" s="13">
        <f t="shared" si="3"/>
        <v>17240.375</v>
      </c>
      <c r="M31" s="13">
        <f t="shared" si="2"/>
        <v>17240.375</v>
      </c>
      <c r="N31" s="4" t="s">
        <v>106</v>
      </c>
      <c r="O31" s="23" t="s">
        <v>107</v>
      </c>
      <c r="P31" s="18" t="s">
        <v>116</v>
      </c>
    </row>
    <row r="32" spans="1:62" ht="60">
      <c r="B32" s="11">
        <v>26</v>
      </c>
      <c r="C32" s="36" t="s">
        <v>13</v>
      </c>
      <c r="D32" s="12" t="s">
        <v>91</v>
      </c>
      <c r="E32" s="12">
        <v>1</v>
      </c>
      <c r="F32" s="13">
        <v>10440</v>
      </c>
      <c r="G32" s="13">
        <f t="shared" si="5"/>
        <v>11170.800000000001</v>
      </c>
      <c r="H32" s="13">
        <f t="shared" si="0"/>
        <v>11170.800000000001</v>
      </c>
      <c r="I32" s="19">
        <v>10610</v>
      </c>
      <c r="J32" s="19">
        <v>11352.7</v>
      </c>
      <c r="K32" s="13">
        <f t="shared" si="1"/>
        <v>11352.7</v>
      </c>
      <c r="L32" s="13">
        <f t="shared" si="3"/>
        <v>11261.75</v>
      </c>
      <c r="M32" s="13">
        <f t="shared" si="2"/>
        <v>11261.75</v>
      </c>
      <c r="N32" s="4" t="s">
        <v>106</v>
      </c>
      <c r="O32" s="23" t="s">
        <v>107</v>
      </c>
      <c r="P32" s="18" t="s">
        <v>108</v>
      </c>
    </row>
    <row r="33" spans="2:16" ht="60">
      <c r="B33" s="11">
        <v>27</v>
      </c>
      <c r="C33" s="36" t="s">
        <v>14</v>
      </c>
      <c r="D33" s="12" t="s">
        <v>91</v>
      </c>
      <c r="E33" s="12">
        <v>5</v>
      </c>
      <c r="F33" s="13">
        <v>9715</v>
      </c>
      <c r="G33" s="13">
        <f t="shared" si="5"/>
        <v>10395.050000000001</v>
      </c>
      <c r="H33" s="13">
        <f t="shared" si="0"/>
        <v>51975.250000000007</v>
      </c>
      <c r="I33" s="19">
        <v>10000</v>
      </c>
      <c r="J33" s="19">
        <v>10700</v>
      </c>
      <c r="K33" s="13">
        <f t="shared" si="1"/>
        <v>53500</v>
      </c>
      <c r="L33" s="13">
        <f t="shared" si="3"/>
        <v>10547.525000000001</v>
      </c>
      <c r="M33" s="13">
        <f t="shared" si="2"/>
        <v>52737.625000000007</v>
      </c>
      <c r="N33" s="4" t="s">
        <v>106</v>
      </c>
      <c r="O33" s="23" t="s">
        <v>107</v>
      </c>
      <c r="P33" s="18" t="s">
        <v>108</v>
      </c>
    </row>
    <row r="34" spans="2:16" ht="60">
      <c r="B34" s="11">
        <v>28</v>
      </c>
      <c r="C34" s="36" t="s">
        <v>60</v>
      </c>
      <c r="D34" s="12" t="s">
        <v>91</v>
      </c>
      <c r="E34" s="12">
        <v>5</v>
      </c>
      <c r="F34" s="13">
        <v>9715</v>
      </c>
      <c r="G34" s="13">
        <f t="shared" si="5"/>
        <v>10395.050000000001</v>
      </c>
      <c r="H34" s="13">
        <f t="shared" si="0"/>
        <v>51975.250000000007</v>
      </c>
      <c r="I34" s="19">
        <v>9800</v>
      </c>
      <c r="J34" s="19">
        <v>10486</v>
      </c>
      <c r="K34" s="13">
        <f t="shared" si="1"/>
        <v>52430</v>
      </c>
      <c r="L34" s="13">
        <f t="shared" si="3"/>
        <v>10440.525000000001</v>
      </c>
      <c r="M34" s="13">
        <f t="shared" si="2"/>
        <v>52202.625000000007</v>
      </c>
      <c r="N34" s="4" t="s">
        <v>106</v>
      </c>
      <c r="O34" s="23" t="s">
        <v>107</v>
      </c>
      <c r="P34" s="18" t="s">
        <v>113</v>
      </c>
    </row>
    <row r="35" spans="2:16" ht="60">
      <c r="B35" s="11">
        <v>29</v>
      </c>
      <c r="C35" s="36" t="s">
        <v>15</v>
      </c>
      <c r="D35" s="12" t="s">
        <v>91</v>
      </c>
      <c r="E35" s="12">
        <v>2</v>
      </c>
      <c r="F35" s="13">
        <v>10585</v>
      </c>
      <c r="G35" s="13">
        <f t="shared" si="5"/>
        <v>11325.95</v>
      </c>
      <c r="H35" s="13">
        <f t="shared" si="0"/>
        <v>22651.9</v>
      </c>
      <c r="I35" s="19">
        <v>11200</v>
      </c>
      <c r="J35" s="19">
        <v>11984</v>
      </c>
      <c r="K35" s="13">
        <f t="shared" si="1"/>
        <v>23968</v>
      </c>
      <c r="L35" s="13">
        <f t="shared" si="3"/>
        <v>11654.975</v>
      </c>
      <c r="M35" s="13">
        <f t="shared" si="2"/>
        <v>23309.95</v>
      </c>
      <c r="N35" s="4" t="s">
        <v>106</v>
      </c>
      <c r="O35" s="23" t="s">
        <v>107</v>
      </c>
      <c r="P35" s="18" t="s">
        <v>108</v>
      </c>
    </row>
    <row r="36" spans="2:16" ht="60">
      <c r="B36" s="11">
        <v>30</v>
      </c>
      <c r="C36" s="36" t="s">
        <v>61</v>
      </c>
      <c r="D36" s="12" t="s">
        <v>91</v>
      </c>
      <c r="E36" s="12">
        <v>3</v>
      </c>
      <c r="F36" s="13">
        <v>18560</v>
      </c>
      <c r="G36" s="13">
        <f t="shared" si="5"/>
        <v>19859.2</v>
      </c>
      <c r="H36" s="13">
        <f t="shared" si="0"/>
        <v>59577.600000000006</v>
      </c>
      <c r="I36" s="19">
        <v>19100</v>
      </c>
      <c r="J36" s="19">
        <v>20437</v>
      </c>
      <c r="K36" s="13">
        <f t="shared" si="1"/>
        <v>61311</v>
      </c>
      <c r="L36" s="13">
        <f t="shared" si="3"/>
        <v>20148.099999999999</v>
      </c>
      <c r="M36" s="13">
        <f t="shared" si="2"/>
        <v>60444.299999999996</v>
      </c>
      <c r="N36" s="4" t="s">
        <v>106</v>
      </c>
      <c r="O36" s="23" t="s">
        <v>107</v>
      </c>
      <c r="P36" s="18" t="s">
        <v>113</v>
      </c>
    </row>
    <row r="37" spans="2:16" ht="60">
      <c r="B37" s="11">
        <v>31</v>
      </c>
      <c r="C37" s="36" t="s">
        <v>16</v>
      </c>
      <c r="D37" s="12" t="s">
        <v>91</v>
      </c>
      <c r="E37" s="12">
        <v>4</v>
      </c>
      <c r="F37" s="13">
        <v>8700</v>
      </c>
      <c r="G37" s="13">
        <f>F37*1.2</f>
        <v>10440</v>
      </c>
      <c r="H37" s="13">
        <f t="shared" si="0"/>
        <v>41760</v>
      </c>
      <c r="I37" s="19">
        <v>9100</v>
      </c>
      <c r="J37" s="19">
        <v>10920</v>
      </c>
      <c r="K37" s="13">
        <f t="shared" si="1"/>
        <v>43680</v>
      </c>
      <c r="L37" s="13">
        <f t="shared" si="3"/>
        <v>10680</v>
      </c>
      <c r="M37" s="13">
        <f t="shared" si="2"/>
        <v>42720</v>
      </c>
      <c r="N37" s="4" t="s">
        <v>106</v>
      </c>
      <c r="O37" s="23" t="s">
        <v>110</v>
      </c>
      <c r="P37" s="18" t="s">
        <v>111</v>
      </c>
    </row>
    <row r="38" spans="2:16" ht="60">
      <c r="B38" s="11">
        <v>32</v>
      </c>
      <c r="C38" s="36" t="s">
        <v>62</v>
      </c>
      <c r="D38" s="12" t="s">
        <v>91</v>
      </c>
      <c r="E38" s="12">
        <v>1</v>
      </c>
      <c r="F38" s="13">
        <v>12325</v>
      </c>
      <c r="G38" s="13">
        <f>F38*1.07</f>
        <v>13187.75</v>
      </c>
      <c r="H38" s="13">
        <f t="shared" si="0"/>
        <v>13187.75</v>
      </c>
      <c r="I38" s="19">
        <v>12450</v>
      </c>
      <c r="J38" s="19">
        <v>13321.5</v>
      </c>
      <c r="K38" s="13">
        <f t="shared" si="1"/>
        <v>13321.5</v>
      </c>
      <c r="L38" s="13">
        <f t="shared" si="3"/>
        <v>13254.625</v>
      </c>
      <c r="M38" s="13">
        <f t="shared" si="2"/>
        <v>13254.625</v>
      </c>
      <c r="N38" s="4" t="s">
        <v>106</v>
      </c>
      <c r="O38" s="23" t="s">
        <v>107</v>
      </c>
      <c r="P38" s="18" t="s">
        <v>113</v>
      </c>
    </row>
    <row r="39" spans="2:16" ht="60">
      <c r="B39" s="11">
        <v>33</v>
      </c>
      <c r="C39" s="36" t="s">
        <v>17</v>
      </c>
      <c r="D39" s="12" t="s">
        <v>91</v>
      </c>
      <c r="E39" s="12">
        <v>2</v>
      </c>
      <c r="F39" s="13">
        <v>9425</v>
      </c>
      <c r="G39" s="13">
        <f>F39*1.07</f>
        <v>10084.75</v>
      </c>
      <c r="H39" s="13">
        <f t="shared" ref="H39:H70" si="6">E39*G39</f>
        <v>20169.5</v>
      </c>
      <c r="I39" s="19">
        <v>10811</v>
      </c>
      <c r="J39" s="19">
        <v>11567.77</v>
      </c>
      <c r="K39" s="13">
        <f t="shared" ref="K39:K70" si="7">E39*J39</f>
        <v>23135.54</v>
      </c>
      <c r="L39" s="13">
        <f t="shared" si="3"/>
        <v>10826.26</v>
      </c>
      <c r="M39" s="13">
        <f t="shared" ref="M39:M70" si="8">E39*L39</f>
        <v>21652.52</v>
      </c>
      <c r="N39" s="4" t="s">
        <v>106</v>
      </c>
      <c r="O39" s="23" t="s">
        <v>107</v>
      </c>
      <c r="P39" s="18" t="s">
        <v>108</v>
      </c>
    </row>
    <row r="40" spans="2:16" ht="60">
      <c r="B40" s="11">
        <v>34</v>
      </c>
      <c r="C40" s="36" t="s">
        <v>63</v>
      </c>
      <c r="D40" s="12" t="s">
        <v>91</v>
      </c>
      <c r="E40" s="12">
        <v>1</v>
      </c>
      <c r="F40" s="13">
        <v>12325</v>
      </c>
      <c r="G40" s="13">
        <f>F40*1.07</f>
        <v>13187.75</v>
      </c>
      <c r="H40" s="13">
        <f t="shared" si="6"/>
        <v>13187.75</v>
      </c>
      <c r="I40" s="19">
        <v>12425</v>
      </c>
      <c r="J40" s="19">
        <v>13294.75</v>
      </c>
      <c r="K40" s="13">
        <f t="shared" si="7"/>
        <v>13294.75</v>
      </c>
      <c r="L40" s="13">
        <f t="shared" si="3"/>
        <v>13241.25</v>
      </c>
      <c r="M40" s="13">
        <f t="shared" si="8"/>
        <v>13241.25</v>
      </c>
      <c r="N40" s="4" t="s">
        <v>106</v>
      </c>
      <c r="O40" s="23" t="s">
        <v>107</v>
      </c>
      <c r="P40" s="18" t="s">
        <v>108</v>
      </c>
    </row>
    <row r="41" spans="2:16" ht="60">
      <c r="B41" s="11">
        <v>35</v>
      </c>
      <c r="C41" s="36" t="s">
        <v>64</v>
      </c>
      <c r="D41" s="12" t="s">
        <v>91</v>
      </c>
      <c r="E41" s="12">
        <v>7</v>
      </c>
      <c r="F41" s="13">
        <v>13050</v>
      </c>
      <c r="G41" s="13">
        <f>F41*1.07</f>
        <v>13963.5</v>
      </c>
      <c r="H41" s="13">
        <f t="shared" si="6"/>
        <v>97744.5</v>
      </c>
      <c r="I41" s="19">
        <v>13270</v>
      </c>
      <c r="J41" s="19">
        <v>14198.9</v>
      </c>
      <c r="K41" s="13">
        <f t="shared" si="7"/>
        <v>99392.3</v>
      </c>
      <c r="L41" s="13">
        <f t="shared" si="3"/>
        <v>14081.2</v>
      </c>
      <c r="M41" s="13">
        <f t="shared" si="8"/>
        <v>98568.400000000009</v>
      </c>
      <c r="N41" s="4" t="s">
        <v>106</v>
      </c>
      <c r="O41" s="23" t="s">
        <v>107</v>
      </c>
      <c r="P41" s="18" t="s">
        <v>112</v>
      </c>
    </row>
    <row r="42" spans="2:16" ht="60">
      <c r="B42" s="11">
        <v>36</v>
      </c>
      <c r="C42" s="36" t="s">
        <v>65</v>
      </c>
      <c r="D42" s="12" t="s">
        <v>91</v>
      </c>
      <c r="E42" s="12">
        <v>13</v>
      </c>
      <c r="F42" s="13">
        <v>12760</v>
      </c>
      <c r="G42" s="13">
        <f>F42*1.07</f>
        <v>13653.2</v>
      </c>
      <c r="H42" s="13">
        <f t="shared" si="6"/>
        <v>177491.6</v>
      </c>
      <c r="I42" s="19">
        <v>12900</v>
      </c>
      <c r="J42" s="19">
        <v>13803</v>
      </c>
      <c r="K42" s="13">
        <f t="shared" si="7"/>
        <v>179439</v>
      </c>
      <c r="L42" s="13">
        <f t="shared" si="3"/>
        <v>13728.1</v>
      </c>
      <c r="M42" s="13">
        <f t="shared" si="8"/>
        <v>178465.30000000002</v>
      </c>
      <c r="N42" s="4" t="s">
        <v>106</v>
      </c>
      <c r="O42" s="23" t="s">
        <v>107</v>
      </c>
      <c r="P42" s="18" t="s">
        <v>112</v>
      </c>
    </row>
    <row r="43" spans="2:16" ht="60">
      <c r="B43" s="11">
        <v>37</v>
      </c>
      <c r="C43" s="36" t="s">
        <v>18</v>
      </c>
      <c r="D43" s="12" t="s">
        <v>91</v>
      </c>
      <c r="E43" s="12">
        <v>13</v>
      </c>
      <c r="F43" s="13">
        <v>10730</v>
      </c>
      <c r="G43" s="13">
        <f>F43*1.2</f>
        <v>12876</v>
      </c>
      <c r="H43" s="13">
        <f t="shared" si="6"/>
        <v>167388</v>
      </c>
      <c r="I43" s="19">
        <v>10970</v>
      </c>
      <c r="J43" s="19">
        <v>13164</v>
      </c>
      <c r="K43" s="13">
        <f t="shared" si="7"/>
        <v>171132</v>
      </c>
      <c r="L43" s="13">
        <f t="shared" si="3"/>
        <v>13020</v>
      </c>
      <c r="M43" s="13">
        <f t="shared" si="8"/>
        <v>169260</v>
      </c>
      <c r="N43" s="4" t="s">
        <v>106</v>
      </c>
      <c r="O43" s="23" t="s">
        <v>110</v>
      </c>
      <c r="P43" s="18" t="s">
        <v>111</v>
      </c>
    </row>
    <row r="44" spans="2:16" ht="60">
      <c r="B44" s="11">
        <v>38</v>
      </c>
      <c r="C44" s="36" t="s">
        <v>66</v>
      </c>
      <c r="D44" s="12" t="s">
        <v>91</v>
      </c>
      <c r="E44" s="12">
        <v>8</v>
      </c>
      <c r="F44" s="13">
        <v>9135</v>
      </c>
      <c r="G44" s="13">
        <f>F44*1.07</f>
        <v>9774.4500000000007</v>
      </c>
      <c r="H44" s="13">
        <f t="shared" si="6"/>
        <v>78195.600000000006</v>
      </c>
      <c r="I44" s="19">
        <v>9450</v>
      </c>
      <c r="J44" s="19">
        <v>10111.5</v>
      </c>
      <c r="K44" s="13">
        <f t="shared" si="7"/>
        <v>80892</v>
      </c>
      <c r="L44" s="13">
        <f t="shared" si="3"/>
        <v>9942.9750000000004</v>
      </c>
      <c r="M44" s="13">
        <f t="shared" si="8"/>
        <v>79543.8</v>
      </c>
      <c r="N44" s="4" t="s">
        <v>106</v>
      </c>
      <c r="O44" s="23" t="s">
        <v>107</v>
      </c>
      <c r="P44" s="18" t="s">
        <v>108</v>
      </c>
    </row>
    <row r="45" spans="2:16" ht="60">
      <c r="B45" s="11">
        <v>39</v>
      </c>
      <c r="C45" s="36" t="s">
        <v>67</v>
      </c>
      <c r="D45" s="12" t="s">
        <v>91</v>
      </c>
      <c r="E45" s="12">
        <v>1</v>
      </c>
      <c r="F45" s="13">
        <v>13485</v>
      </c>
      <c r="G45" s="13">
        <f>F45*1.2</f>
        <v>16182</v>
      </c>
      <c r="H45" s="13">
        <f t="shared" si="6"/>
        <v>16182</v>
      </c>
      <c r="I45" s="19">
        <v>13780</v>
      </c>
      <c r="J45" s="19">
        <v>16536</v>
      </c>
      <c r="K45" s="13">
        <f t="shared" si="7"/>
        <v>16536</v>
      </c>
      <c r="L45" s="13">
        <f t="shared" si="3"/>
        <v>16359</v>
      </c>
      <c r="M45" s="13">
        <f t="shared" si="8"/>
        <v>16359</v>
      </c>
      <c r="N45" s="4" t="s">
        <v>106</v>
      </c>
      <c r="O45" s="23" t="s">
        <v>110</v>
      </c>
      <c r="P45" s="18" t="s">
        <v>111</v>
      </c>
    </row>
    <row r="46" spans="2:16" ht="60">
      <c r="B46" s="11">
        <v>40</v>
      </c>
      <c r="C46" s="36" t="s">
        <v>19</v>
      </c>
      <c r="D46" s="12" t="s">
        <v>91</v>
      </c>
      <c r="E46" s="12">
        <v>1</v>
      </c>
      <c r="F46" s="13">
        <v>7975</v>
      </c>
      <c r="G46" s="13">
        <f>F46*1.07</f>
        <v>8533.25</v>
      </c>
      <c r="H46" s="13">
        <f t="shared" si="6"/>
        <v>8533.25</v>
      </c>
      <c r="I46" s="19">
        <v>8220</v>
      </c>
      <c r="J46" s="19">
        <v>8795.4</v>
      </c>
      <c r="K46" s="13">
        <f t="shared" si="7"/>
        <v>8795.4</v>
      </c>
      <c r="L46" s="13">
        <f t="shared" si="3"/>
        <v>8664.3250000000007</v>
      </c>
      <c r="M46" s="13">
        <f t="shared" si="8"/>
        <v>8664.3250000000007</v>
      </c>
      <c r="N46" s="4" t="s">
        <v>106</v>
      </c>
      <c r="O46" s="23" t="s">
        <v>107</v>
      </c>
      <c r="P46" s="18" t="s">
        <v>108</v>
      </c>
    </row>
    <row r="47" spans="2:16" ht="60">
      <c r="B47" s="11">
        <v>41</v>
      </c>
      <c r="C47" s="36" t="s">
        <v>20</v>
      </c>
      <c r="D47" s="12" t="s">
        <v>91</v>
      </c>
      <c r="E47" s="12">
        <v>1</v>
      </c>
      <c r="F47" s="13">
        <v>13920</v>
      </c>
      <c r="G47" s="13">
        <f>F47*1.07</f>
        <v>14894.400000000001</v>
      </c>
      <c r="H47" s="13">
        <f t="shared" si="6"/>
        <v>14894.400000000001</v>
      </c>
      <c r="I47" s="19">
        <v>13920</v>
      </c>
      <c r="J47" s="19">
        <v>14894.4</v>
      </c>
      <c r="K47" s="13">
        <f t="shared" si="7"/>
        <v>14894.4</v>
      </c>
      <c r="L47" s="13">
        <f t="shared" si="3"/>
        <v>14894.400000000001</v>
      </c>
      <c r="M47" s="13">
        <f t="shared" si="8"/>
        <v>14894.400000000001</v>
      </c>
      <c r="N47" s="4" t="s">
        <v>106</v>
      </c>
      <c r="O47" s="23" t="s">
        <v>107</v>
      </c>
      <c r="P47" s="18" t="s">
        <v>116</v>
      </c>
    </row>
    <row r="48" spans="2:16" ht="60">
      <c r="B48" s="11">
        <v>42</v>
      </c>
      <c r="C48" s="36" t="s">
        <v>21</v>
      </c>
      <c r="D48" s="12" t="s">
        <v>91</v>
      </c>
      <c r="E48" s="12">
        <v>1</v>
      </c>
      <c r="F48" s="13">
        <v>10527</v>
      </c>
      <c r="G48" s="13">
        <f>F48*1.2</f>
        <v>12632.4</v>
      </c>
      <c r="H48" s="13">
        <f t="shared" si="6"/>
        <v>12632.4</v>
      </c>
      <c r="I48" s="19">
        <v>10650</v>
      </c>
      <c r="J48" s="19">
        <v>12780</v>
      </c>
      <c r="K48" s="13">
        <f t="shared" si="7"/>
        <v>12780</v>
      </c>
      <c r="L48" s="13">
        <f t="shared" si="3"/>
        <v>12706.2</v>
      </c>
      <c r="M48" s="13">
        <f t="shared" si="8"/>
        <v>12706.2</v>
      </c>
      <c r="N48" s="4" t="s">
        <v>106</v>
      </c>
      <c r="O48" s="23" t="s">
        <v>110</v>
      </c>
      <c r="P48" s="18" t="s">
        <v>111</v>
      </c>
    </row>
    <row r="49" spans="1:62" ht="60">
      <c r="B49" s="11">
        <v>43</v>
      </c>
      <c r="C49" s="36" t="s">
        <v>68</v>
      </c>
      <c r="D49" s="12" t="s">
        <v>91</v>
      </c>
      <c r="E49" s="12">
        <v>6</v>
      </c>
      <c r="F49" s="13">
        <v>14500</v>
      </c>
      <c r="G49" s="13">
        <f>F49*1.07</f>
        <v>15515</v>
      </c>
      <c r="H49" s="13">
        <f t="shared" si="6"/>
        <v>93090</v>
      </c>
      <c r="I49" s="19">
        <v>14750</v>
      </c>
      <c r="J49" s="19">
        <v>15782.5</v>
      </c>
      <c r="K49" s="13">
        <f t="shared" si="7"/>
        <v>94695</v>
      </c>
      <c r="L49" s="13">
        <f t="shared" si="3"/>
        <v>15648.75</v>
      </c>
      <c r="M49" s="13">
        <f t="shared" si="8"/>
        <v>93892.5</v>
      </c>
      <c r="N49" s="4" t="s">
        <v>106</v>
      </c>
      <c r="O49" s="23" t="s">
        <v>107</v>
      </c>
      <c r="P49" s="18" t="s">
        <v>115</v>
      </c>
    </row>
    <row r="50" spans="1:62" ht="60">
      <c r="B50" s="11">
        <v>44</v>
      </c>
      <c r="C50" s="36" t="s">
        <v>69</v>
      </c>
      <c r="D50" s="12" t="s">
        <v>91</v>
      </c>
      <c r="E50" s="12">
        <v>1</v>
      </c>
      <c r="F50" s="13">
        <v>9135</v>
      </c>
      <c r="G50" s="13">
        <f>F50*1.07</f>
        <v>9774.4500000000007</v>
      </c>
      <c r="H50" s="13">
        <f t="shared" si="6"/>
        <v>9774.4500000000007</v>
      </c>
      <c r="I50" s="25">
        <v>9250</v>
      </c>
      <c r="J50" s="25">
        <v>9897.5</v>
      </c>
      <c r="K50" s="13">
        <f t="shared" si="7"/>
        <v>9897.5</v>
      </c>
      <c r="L50" s="13">
        <f t="shared" si="3"/>
        <v>9835.9750000000004</v>
      </c>
      <c r="M50" s="13">
        <f t="shared" si="8"/>
        <v>9835.9750000000004</v>
      </c>
      <c r="N50" s="4" t="s">
        <v>106</v>
      </c>
      <c r="O50" s="23" t="s">
        <v>107</v>
      </c>
      <c r="P50" s="18" t="s">
        <v>109</v>
      </c>
    </row>
    <row r="51" spans="1:62" ht="60">
      <c r="B51" s="11">
        <v>45</v>
      </c>
      <c r="C51" s="36" t="s">
        <v>70</v>
      </c>
      <c r="D51" s="12" t="s">
        <v>91</v>
      </c>
      <c r="E51" s="12">
        <v>13</v>
      </c>
      <c r="F51" s="13">
        <v>12644</v>
      </c>
      <c r="G51" s="13">
        <f>F51*1.2</f>
        <v>15172.8</v>
      </c>
      <c r="H51" s="13">
        <f t="shared" si="6"/>
        <v>197246.4</v>
      </c>
      <c r="I51" s="19">
        <v>12940</v>
      </c>
      <c r="J51" s="19">
        <v>15528</v>
      </c>
      <c r="K51" s="13">
        <f t="shared" si="7"/>
        <v>201864</v>
      </c>
      <c r="L51" s="13">
        <f t="shared" si="3"/>
        <v>15350.4</v>
      </c>
      <c r="M51" s="13">
        <f t="shared" si="8"/>
        <v>199555.19999999998</v>
      </c>
      <c r="N51" s="4" t="s">
        <v>106</v>
      </c>
      <c r="O51" s="23" t="s">
        <v>110</v>
      </c>
      <c r="P51" s="18" t="s">
        <v>111</v>
      </c>
    </row>
    <row r="52" spans="1:62" ht="60">
      <c r="B52" s="11">
        <v>46</v>
      </c>
      <c r="C52" s="36" t="s">
        <v>22</v>
      </c>
      <c r="D52" s="12" t="s">
        <v>91</v>
      </c>
      <c r="E52" s="12">
        <v>6</v>
      </c>
      <c r="F52" s="13">
        <v>13137</v>
      </c>
      <c r="G52" s="13">
        <f>F52*1.07</f>
        <v>14056.59</v>
      </c>
      <c r="H52" s="13">
        <f t="shared" si="6"/>
        <v>84339.540000000008</v>
      </c>
      <c r="I52" s="19">
        <v>13330</v>
      </c>
      <c r="J52" s="19">
        <v>14263.1</v>
      </c>
      <c r="K52" s="13">
        <f t="shared" si="7"/>
        <v>85578.6</v>
      </c>
      <c r="L52" s="13">
        <f t="shared" si="3"/>
        <v>14159.845000000001</v>
      </c>
      <c r="M52" s="13">
        <f t="shared" si="8"/>
        <v>84959.07</v>
      </c>
      <c r="N52" s="4" t="s">
        <v>106</v>
      </c>
      <c r="O52" s="23" t="s">
        <v>107</v>
      </c>
      <c r="P52" s="18" t="s">
        <v>112</v>
      </c>
    </row>
    <row r="53" spans="1:62" ht="60">
      <c r="B53" s="11">
        <v>47</v>
      </c>
      <c r="C53" s="36" t="s">
        <v>71</v>
      </c>
      <c r="D53" s="12" t="s">
        <v>91</v>
      </c>
      <c r="E53" s="12">
        <v>1</v>
      </c>
      <c r="F53" s="13">
        <v>13775</v>
      </c>
      <c r="G53" s="13">
        <f>F53*1.07</f>
        <v>14739.25</v>
      </c>
      <c r="H53" s="13">
        <f t="shared" si="6"/>
        <v>14739.25</v>
      </c>
      <c r="I53" s="19">
        <v>13800</v>
      </c>
      <c r="J53" s="19">
        <v>14766</v>
      </c>
      <c r="K53" s="13">
        <f t="shared" si="7"/>
        <v>14766</v>
      </c>
      <c r="L53" s="13">
        <f t="shared" si="3"/>
        <v>14752.625</v>
      </c>
      <c r="M53" s="13">
        <f t="shared" si="8"/>
        <v>14752.625</v>
      </c>
      <c r="N53" s="4" t="s">
        <v>106</v>
      </c>
      <c r="O53" s="23" t="s">
        <v>107</v>
      </c>
      <c r="P53" s="18" t="s">
        <v>116</v>
      </c>
    </row>
    <row r="54" spans="1:62" ht="60">
      <c r="B54" s="11">
        <v>48</v>
      </c>
      <c r="C54" s="36" t="s">
        <v>23</v>
      </c>
      <c r="D54" s="12" t="s">
        <v>91</v>
      </c>
      <c r="E54" s="12">
        <v>2</v>
      </c>
      <c r="F54" s="13">
        <v>12470</v>
      </c>
      <c r="G54" s="13">
        <f>F54*1.07</f>
        <v>13342.900000000001</v>
      </c>
      <c r="H54" s="13">
        <f t="shared" si="6"/>
        <v>26685.800000000003</v>
      </c>
      <c r="I54" s="19">
        <v>12700</v>
      </c>
      <c r="J54" s="19">
        <v>13589</v>
      </c>
      <c r="K54" s="13">
        <f t="shared" si="7"/>
        <v>27178</v>
      </c>
      <c r="L54" s="13">
        <f t="shared" si="3"/>
        <v>13465.95</v>
      </c>
      <c r="M54" s="13">
        <f t="shared" si="8"/>
        <v>26931.9</v>
      </c>
      <c r="N54" s="4" t="s">
        <v>106</v>
      </c>
      <c r="O54" s="23" t="s">
        <v>107</v>
      </c>
      <c r="P54" s="18" t="s">
        <v>116</v>
      </c>
    </row>
    <row r="55" spans="1:62" ht="60">
      <c r="B55" s="11">
        <v>49</v>
      </c>
      <c r="C55" s="36" t="s">
        <v>72</v>
      </c>
      <c r="D55" s="12" t="s">
        <v>91</v>
      </c>
      <c r="E55" s="12">
        <v>13</v>
      </c>
      <c r="F55" s="13">
        <v>8990</v>
      </c>
      <c r="G55" s="13">
        <f>F55*1.2</f>
        <v>10788</v>
      </c>
      <c r="H55" s="13">
        <f t="shared" si="6"/>
        <v>140244</v>
      </c>
      <c r="I55" s="19">
        <v>9220</v>
      </c>
      <c r="J55" s="19">
        <v>11064</v>
      </c>
      <c r="K55" s="13">
        <f t="shared" si="7"/>
        <v>143832</v>
      </c>
      <c r="L55" s="13">
        <f t="shared" si="3"/>
        <v>10926</v>
      </c>
      <c r="M55" s="13">
        <f t="shared" si="8"/>
        <v>142038</v>
      </c>
      <c r="N55" s="4" t="s">
        <v>106</v>
      </c>
      <c r="O55" s="23" t="s">
        <v>110</v>
      </c>
      <c r="P55" s="18" t="s">
        <v>111</v>
      </c>
    </row>
    <row r="56" spans="1:62" ht="60">
      <c r="B56" s="11">
        <v>50</v>
      </c>
      <c r="C56" s="36" t="s">
        <v>73</v>
      </c>
      <c r="D56" s="12" t="s">
        <v>91</v>
      </c>
      <c r="E56" s="12">
        <v>1</v>
      </c>
      <c r="F56" s="13">
        <v>7888</v>
      </c>
      <c r="G56" s="13">
        <f>F56*1.2</f>
        <v>9465.6</v>
      </c>
      <c r="H56" s="13">
        <f t="shared" si="6"/>
        <v>9465.6</v>
      </c>
      <c r="I56" s="19">
        <v>8150</v>
      </c>
      <c r="J56" s="19">
        <v>9780</v>
      </c>
      <c r="K56" s="13">
        <f t="shared" si="7"/>
        <v>9780</v>
      </c>
      <c r="L56" s="13">
        <f t="shared" si="3"/>
        <v>9622.7999999999993</v>
      </c>
      <c r="M56" s="13">
        <f t="shared" si="8"/>
        <v>9622.7999999999993</v>
      </c>
      <c r="N56" s="4" t="s">
        <v>106</v>
      </c>
      <c r="O56" s="23" t="s">
        <v>110</v>
      </c>
      <c r="P56" s="18" t="s">
        <v>111</v>
      </c>
    </row>
    <row r="57" spans="1:62" s="3" customFormat="1" ht="53.25" customHeight="1">
      <c r="A57" s="15"/>
      <c r="B57" s="11">
        <v>51</v>
      </c>
      <c r="C57" s="36" t="s">
        <v>74</v>
      </c>
      <c r="D57" s="12" t="s">
        <v>91</v>
      </c>
      <c r="E57" s="12">
        <v>1</v>
      </c>
      <c r="F57" s="13">
        <v>10730</v>
      </c>
      <c r="G57" s="13">
        <f>F57*1.2</f>
        <v>12876</v>
      </c>
      <c r="H57" s="13">
        <f t="shared" si="6"/>
        <v>12876</v>
      </c>
      <c r="I57" s="19">
        <v>10910</v>
      </c>
      <c r="J57" s="19">
        <v>13092</v>
      </c>
      <c r="K57" s="13">
        <f t="shared" si="7"/>
        <v>13092</v>
      </c>
      <c r="L57" s="13">
        <f t="shared" si="3"/>
        <v>12984</v>
      </c>
      <c r="M57" s="13">
        <f t="shared" si="8"/>
        <v>12984</v>
      </c>
      <c r="N57" s="4" t="s">
        <v>106</v>
      </c>
      <c r="O57" s="23" t="s">
        <v>110</v>
      </c>
      <c r="P57" s="18" t="s">
        <v>111</v>
      </c>
      <c r="Q57" s="15"/>
      <c r="R57" s="6"/>
      <c r="S57" s="6"/>
      <c r="T57" s="6"/>
      <c r="U57" s="6"/>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ht="57" customHeight="1">
      <c r="B58" s="11">
        <v>52</v>
      </c>
      <c r="C58" s="36" t="s">
        <v>75</v>
      </c>
      <c r="D58" s="12" t="s">
        <v>91</v>
      </c>
      <c r="E58" s="12">
        <v>1</v>
      </c>
      <c r="F58" s="13">
        <v>8700</v>
      </c>
      <c r="G58" s="13">
        <f>F58*1.2</f>
        <v>10440</v>
      </c>
      <c r="H58" s="13">
        <f t="shared" si="6"/>
        <v>10440</v>
      </c>
      <c r="I58" s="19">
        <v>8850</v>
      </c>
      <c r="J58" s="19">
        <v>10620</v>
      </c>
      <c r="K58" s="13">
        <f t="shared" si="7"/>
        <v>10620</v>
      </c>
      <c r="L58" s="13">
        <f t="shared" si="3"/>
        <v>10530</v>
      </c>
      <c r="M58" s="13">
        <f t="shared" si="8"/>
        <v>10530</v>
      </c>
      <c r="N58" s="4" t="s">
        <v>106</v>
      </c>
      <c r="O58" s="23" t="s">
        <v>110</v>
      </c>
      <c r="P58" s="18" t="s">
        <v>111</v>
      </c>
    </row>
    <row r="59" spans="1:62" ht="60">
      <c r="B59" s="11">
        <v>53</v>
      </c>
      <c r="C59" s="36" t="s">
        <v>76</v>
      </c>
      <c r="D59" s="12" t="s">
        <v>91</v>
      </c>
      <c r="E59" s="12">
        <v>3</v>
      </c>
      <c r="F59" s="13">
        <v>13108</v>
      </c>
      <c r="G59" s="13">
        <f t="shared" ref="G59:G65" si="9">F59*1.07</f>
        <v>14025.560000000001</v>
      </c>
      <c r="H59" s="13">
        <f t="shared" si="6"/>
        <v>42076.680000000008</v>
      </c>
      <c r="I59" s="19">
        <v>13210</v>
      </c>
      <c r="J59" s="19">
        <v>14134.7</v>
      </c>
      <c r="K59" s="13">
        <f t="shared" si="7"/>
        <v>42404.100000000006</v>
      </c>
      <c r="L59" s="13">
        <f t="shared" si="3"/>
        <v>14080.130000000001</v>
      </c>
      <c r="M59" s="13">
        <f t="shared" si="8"/>
        <v>42240.39</v>
      </c>
      <c r="N59" s="4" t="s">
        <v>106</v>
      </c>
      <c r="O59" s="23" t="s">
        <v>107</v>
      </c>
      <c r="P59" s="18" t="s">
        <v>112</v>
      </c>
    </row>
    <row r="60" spans="1:62" ht="60">
      <c r="B60" s="11">
        <v>54</v>
      </c>
      <c r="C60" s="36" t="s">
        <v>24</v>
      </c>
      <c r="D60" s="12" t="s">
        <v>91</v>
      </c>
      <c r="E60" s="12">
        <v>6</v>
      </c>
      <c r="F60" s="13">
        <v>20474</v>
      </c>
      <c r="G60" s="13">
        <f t="shared" si="9"/>
        <v>21907.18</v>
      </c>
      <c r="H60" s="13">
        <f t="shared" si="6"/>
        <v>131443.08000000002</v>
      </c>
      <c r="I60" s="19">
        <v>20700</v>
      </c>
      <c r="J60" s="19">
        <v>22149</v>
      </c>
      <c r="K60" s="13">
        <f t="shared" si="7"/>
        <v>132894</v>
      </c>
      <c r="L60" s="13">
        <f t="shared" si="3"/>
        <v>22028.09</v>
      </c>
      <c r="M60" s="13">
        <f t="shared" si="8"/>
        <v>132168.54</v>
      </c>
      <c r="N60" s="4" t="s">
        <v>106</v>
      </c>
      <c r="O60" s="23" t="s">
        <v>107</v>
      </c>
      <c r="P60" s="18" t="s">
        <v>117</v>
      </c>
    </row>
    <row r="61" spans="1:62" ht="60">
      <c r="B61" s="11">
        <v>55</v>
      </c>
      <c r="C61" s="36" t="s">
        <v>77</v>
      </c>
      <c r="D61" s="12" t="s">
        <v>91</v>
      </c>
      <c r="E61" s="12">
        <v>13</v>
      </c>
      <c r="F61" s="13">
        <v>13630</v>
      </c>
      <c r="G61" s="13">
        <f t="shared" si="9"/>
        <v>14584.1</v>
      </c>
      <c r="H61" s="13">
        <f t="shared" si="6"/>
        <v>189593.30000000002</v>
      </c>
      <c r="I61" s="19">
        <v>13750</v>
      </c>
      <c r="J61" s="19">
        <v>14712.5</v>
      </c>
      <c r="K61" s="13">
        <f t="shared" si="7"/>
        <v>191262.5</v>
      </c>
      <c r="L61" s="13">
        <f t="shared" si="3"/>
        <v>14648.3</v>
      </c>
      <c r="M61" s="13">
        <f t="shared" si="8"/>
        <v>190427.9</v>
      </c>
      <c r="N61" s="4" t="s">
        <v>106</v>
      </c>
      <c r="O61" s="23" t="s">
        <v>107</v>
      </c>
      <c r="P61" s="18" t="s">
        <v>112</v>
      </c>
    </row>
    <row r="62" spans="1:62" ht="60">
      <c r="B62" s="11">
        <v>56</v>
      </c>
      <c r="C62" s="36" t="s">
        <v>78</v>
      </c>
      <c r="D62" s="12" t="s">
        <v>91</v>
      </c>
      <c r="E62" s="12">
        <v>24</v>
      </c>
      <c r="F62" s="13">
        <v>13340</v>
      </c>
      <c r="G62" s="13">
        <f t="shared" si="9"/>
        <v>14273.800000000001</v>
      </c>
      <c r="H62" s="13">
        <f t="shared" si="6"/>
        <v>342571.2</v>
      </c>
      <c r="I62" s="19">
        <v>13750</v>
      </c>
      <c r="J62" s="19">
        <v>14712.5</v>
      </c>
      <c r="K62" s="13">
        <f t="shared" si="7"/>
        <v>353100</v>
      </c>
      <c r="L62" s="13">
        <f t="shared" si="3"/>
        <v>14493.150000000001</v>
      </c>
      <c r="M62" s="13">
        <f t="shared" si="8"/>
        <v>347835.60000000003</v>
      </c>
      <c r="N62" s="4" t="s">
        <v>106</v>
      </c>
      <c r="O62" s="23" t="s">
        <v>107</v>
      </c>
      <c r="P62" s="18" t="s">
        <v>118</v>
      </c>
    </row>
    <row r="63" spans="1:62" ht="60">
      <c r="B63" s="11">
        <v>57</v>
      </c>
      <c r="C63" s="36" t="s">
        <v>79</v>
      </c>
      <c r="D63" s="12" t="s">
        <v>91</v>
      </c>
      <c r="E63" s="12">
        <v>2</v>
      </c>
      <c r="F63" s="13">
        <v>14065</v>
      </c>
      <c r="G63" s="13">
        <f t="shared" si="9"/>
        <v>15049.550000000001</v>
      </c>
      <c r="H63" s="13">
        <f t="shared" si="6"/>
        <v>30099.100000000002</v>
      </c>
      <c r="I63" s="19">
        <v>14220</v>
      </c>
      <c r="J63" s="19">
        <v>15215.4</v>
      </c>
      <c r="K63" s="13">
        <f t="shared" si="7"/>
        <v>30430.799999999999</v>
      </c>
      <c r="L63" s="13">
        <f t="shared" si="3"/>
        <v>15132.475</v>
      </c>
      <c r="M63" s="13">
        <f t="shared" si="8"/>
        <v>30264.95</v>
      </c>
      <c r="N63" s="4" t="s">
        <v>106</v>
      </c>
      <c r="O63" s="23" t="s">
        <v>107</v>
      </c>
      <c r="P63" s="18" t="s">
        <v>112</v>
      </c>
    </row>
    <row r="64" spans="1:62" ht="60">
      <c r="B64" s="11">
        <v>58</v>
      </c>
      <c r="C64" s="36" t="s">
        <v>25</v>
      </c>
      <c r="D64" s="12" t="s">
        <v>91</v>
      </c>
      <c r="E64" s="12">
        <v>1</v>
      </c>
      <c r="F64" s="13">
        <v>10150</v>
      </c>
      <c r="G64" s="13">
        <f t="shared" si="9"/>
        <v>10860.5</v>
      </c>
      <c r="H64" s="13">
        <f t="shared" si="6"/>
        <v>10860.5</v>
      </c>
      <c r="I64" s="19">
        <v>10200</v>
      </c>
      <c r="J64" s="19">
        <v>10914</v>
      </c>
      <c r="K64" s="13">
        <f t="shared" si="7"/>
        <v>10914</v>
      </c>
      <c r="L64" s="13">
        <f t="shared" si="3"/>
        <v>10887.25</v>
      </c>
      <c r="M64" s="13">
        <f t="shared" si="8"/>
        <v>10887.25</v>
      </c>
      <c r="N64" s="4" t="s">
        <v>106</v>
      </c>
      <c r="O64" s="23" t="s">
        <v>107</v>
      </c>
      <c r="P64" s="18" t="s">
        <v>113</v>
      </c>
    </row>
    <row r="65" spans="1:62" ht="60">
      <c r="B65" s="11">
        <v>59</v>
      </c>
      <c r="C65" s="36" t="s">
        <v>80</v>
      </c>
      <c r="D65" s="12" t="s">
        <v>91</v>
      </c>
      <c r="E65" s="12">
        <v>2</v>
      </c>
      <c r="F65" s="13">
        <v>12790</v>
      </c>
      <c r="G65" s="13">
        <f t="shared" si="9"/>
        <v>13685.300000000001</v>
      </c>
      <c r="H65" s="13">
        <f t="shared" si="6"/>
        <v>27370.600000000002</v>
      </c>
      <c r="I65" s="19">
        <v>12990</v>
      </c>
      <c r="J65" s="19">
        <v>13899.3</v>
      </c>
      <c r="K65" s="13">
        <f t="shared" si="7"/>
        <v>27798.6</v>
      </c>
      <c r="L65" s="13">
        <f t="shared" si="3"/>
        <v>13792.3</v>
      </c>
      <c r="M65" s="13">
        <f t="shared" si="8"/>
        <v>27584.6</v>
      </c>
      <c r="N65" s="4" t="s">
        <v>106</v>
      </c>
      <c r="O65" s="23" t="s">
        <v>107</v>
      </c>
      <c r="P65" s="18" t="s">
        <v>116</v>
      </c>
    </row>
    <row r="66" spans="1:62" ht="60">
      <c r="B66" s="11">
        <v>60</v>
      </c>
      <c r="C66" s="36" t="s">
        <v>81</v>
      </c>
      <c r="D66" s="12" t="s">
        <v>91</v>
      </c>
      <c r="E66" s="12">
        <v>10</v>
      </c>
      <c r="F66" s="13">
        <v>12354</v>
      </c>
      <c r="G66" s="13">
        <f>F66*1.2</f>
        <v>14824.8</v>
      </c>
      <c r="H66" s="13">
        <f t="shared" si="6"/>
        <v>148248</v>
      </c>
      <c r="I66" s="19">
        <v>12450</v>
      </c>
      <c r="J66" s="19">
        <v>14940</v>
      </c>
      <c r="K66" s="13">
        <f t="shared" si="7"/>
        <v>149400</v>
      </c>
      <c r="L66" s="13">
        <f t="shared" si="3"/>
        <v>14882.4</v>
      </c>
      <c r="M66" s="13">
        <f t="shared" si="8"/>
        <v>148824</v>
      </c>
      <c r="N66" s="4" t="s">
        <v>106</v>
      </c>
      <c r="O66" s="23" t="s">
        <v>110</v>
      </c>
      <c r="P66" s="18" t="s">
        <v>111</v>
      </c>
    </row>
    <row r="67" spans="1:62" s="3" customFormat="1" ht="60">
      <c r="A67" s="15"/>
      <c r="B67" s="11">
        <v>61</v>
      </c>
      <c r="C67" s="36" t="s">
        <v>82</v>
      </c>
      <c r="D67" s="12" t="s">
        <v>91</v>
      </c>
      <c r="E67" s="12">
        <v>2</v>
      </c>
      <c r="F67" s="13">
        <v>8120</v>
      </c>
      <c r="G67" s="13">
        <f>F67*1.2</f>
        <v>9744</v>
      </c>
      <c r="H67" s="13">
        <f t="shared" si="6"/>
        <v>19488</v>
      </c>
      <c r="I67" s="19">
        <v>8270</v>
      </c>
      <c r="J67" s="19">
        <v>9924</v>
      </c>
      <c r="K67" s="13">
        <f t="shared" si="7"/>
        <v>19848</v>
      </c>
      <c r="L67" s="13">
        <f t="shared" si="3"/>
        <v>9834</v>
      </c>
      <c r="M67" s="13">
        <f t="shared" si="8"/>
        <v>19668</v>
      </c>
      <c r="N67" s="4" t="s">
        <v>106</v>
      </c>
      <c r="O67" s="23" t="s">
        <v>110</v>
      </c>
      <c r="P67" s="18" t="s">
        <v>111</v>
      </c>
      <c r="Q67" s="15"/>
      <c r="R67" s="6"/>
      <c r="S67" s="6"/>
      <c r="T67" s="6"/>
      <c r="U67" s="6"/>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row>
    <row r="68" spans="1:62" ht="60">
      <c r="B68" s="11">
        <v>62</v>
      </c>
      <c r="C68" s="36" t="s">
        <v>26</v>
      </c>
      <c r="D68" s="12" t="s">
        <v>91</v>
      </c>
      <c r="E68" s="12">
        <v>1</v>
      </c>
      <c r="F68" s="13">
        <v>23200</v>
      </c>
      <c r="G68" s="13">
        <f>F68*1.2</f>
        <v>27840</v>
      </c>
      <c r="H68" s="13">
        <f t="shared" si="6"/>
        <v>27840</v>
      </c>
      <c r="I68" s="19">
        <v>23320</v>
      </c>
      <c r="J68" s="19">
        <v>27984</v>
      </c>
      <c r="K68" s="13">
        <f t="shared" si="7"/>
        <v>27984</v>
      </c>
      <c r="L68" s="13">
        <f t="shared" si="3"/>
        <v>27912</v>
      </c>
      <c r="M68" s="13">
        <f t="shared" si="8"/>
        <v>27912</v>
      </c>
      <c r="N68" s="4" t="s">
        <v>106</v>
      </c>
      <c r="O68" s="23" t="s">
        <v>110</v>
      </c>
      <c r="P68" s="18" t="s">
        <v>111</v>
      </c>
    </row>
    <row r="69" spans="1:62" ht="60">
      <c r="B69" s="11">
        <v>63</v>
      </c>
      <c r="C69" s="36" t="s">
        <v>27</v>
      </c>
      <c r="D69" s="12" t="s">
        <v>91</v>
      </c>
      <c r="E69" s="12">
        <v>1</v>
      </c>
      <c r="F69" s="13">
        <v>12760</v>
      </c>
      <c r="G69" s="13">
        <f>F69*1.2</f>
        <v>15312</v>
      </c>
      <c r="H69" s="13">
        <f t="shared" si="6"/>
        <v>15312</v>
      </c>
      <c r="I69" s="19">
        <v>12960</v>
      </c>
      <c r="J69" s="19">
        <v>15552</v>
      </c>
      <c r="K69" s="13">
        <f t="shared" si="7"/>
        <v>15552</v>
      </c>
      <c r="L69" s="13">
        <f t="shared" si="3"/>
        <v>15432</v>
      </c>
      <c r="M69" s="13">
        <f t="shared" si="8"/>
        <v>15432</v>
      </c>
      <c r="N69" s="4" t="s">
        <v>106</v>
      </c>
      <c r="O69" s="23" t="s">
        <v>110</v>
      </c>
      <c r="P69" s="18" t="s">
        <v>111</v>
      </c>
    </row>
    <row r="70" spans="1:62" ht="60">
      <c r="B70" s="11">
        <v>64</v>
      </c>
      <c r="C70" s="36" t="s">
        <v>83</v>
      </c>
      <c r="D70" s="12" t="s">
        <v>91</v>
      </c>
      <c r="E70" s="12">
        <v>3</v>
      </c>
      <c r="F70" s="13">
        <v>8990</v>
      </c>
      <c r="G70" s="13">
        <f>F70*1.07</f>
        <v>9619.3000000000011</v>
      </c>
      <c r="H70" s="13">
        <f t="shared" si="6"/>
        <v>28857.9</v>
      </c>
      <c r="I70" s="19" t="s">
        <v>130</v>
      </c>
      <c r="J70" s="19">
        <v>9844</v>
      </c>
      <c r="K70" s="13">
        <f t="shared" si="7"/>
        <v>29532</v>
      </c>
      <c r="L70" s="13">
        <f t="shared" si="3"/>
        <v>9731.6500000000015</v>
      </c>
      <c r="M70" s="13">
        <f t="shared" si="8"/>
        <v>29194.950000000004</v>
      </c>
      <c r="N70" s="4" t="s">
        <v>106</v>
      </c>
      <c r="O70" s="23" t="s">
        <v>107</v>
      </c>
      <c r="P70" s="18" t="s">
        <v>108</v>
      </c>
    </row>
    <row r="71" spans="1:62" ht="60">
      <c r="B71" s="11">
        <v>65</v>
      </c>
      <c r="C71" s="36" t="s">
        <v>28</v>
      </c>
      <c r="D71" s="12" t="s">
        <v>91</v>
      </c>
      <c r="E71" s="12">
        <v>1</v>
      </c>
      <c r="F71" s="13">
        <v>10150</v>
      </c>
      <c r="G71" s="13">
        <f>F71*1.2</f>
        <v>12180</v>
      </c>
      <c r="H71" s="13">
        <f t="shared" ref="H71:H95" si="10">E71*G71</f>
        <v>12180</v>
      </c>
      <c r="I71" s="19">
        <v>10270</v>
      </c>
      <c r="J71" s="19">
        <v>12324</v>
      </c>
      <c r="K71" s="13">
        <f t="shared" ref="K71:K96" si="11">E71*J71</f>
        <v>12324</v>
      </c>
      <c r="L71" s="13">
        <f t="shared" si="3"/>
        <v>12252</v>
      </c>
      <c r="M71" s="13">
        <f t="shared" ref="M71:M96" si="12">E71*L71</f>
        <v>12252</v>
      </c>
      <c r="N71" s="4" t="s">
        <v>106</v>
      </c>
      <c r="O71" s="23" t="s">
        <v>110</v>
      </c>
      <c r="P71" s="18" t="s">
        <v>111</v>
      </c>
    </row>
    <row r="72" spans="1:62" ht="60">
      <c r="B72" s="11">
        <v>66</v>
      </c>
      <c r="C72" s="36" t="s">
        <v>84</v>
      </c>
      <c r="D72" s="12" t="s">
        <v>91</v>
      </c>
      <c r="E72" s="12">
        <v>1</v>
      </c>
      <c r="F72" s="13">
        <v>12760</v>
      </c>
      <c r="G72" s="13">
        <f>F72*1.2</f>
        <v>15312</v>
      </c>
      <c r="H72" s="13">
        <f t="shared" si="10"/>
        <v>15312</v>
      </c>
      <c r="I72" s="19">
        <v>12950</v>
      </c>
      <c r="J72" s="19">
        <v>15540</v>
      </c>
      <c r="K72" s="13">
        <f t="shared" si="11"/>
        <v>15540</v>
      </c>
      <c r="L72" s="13">
        <f t="shared" ref="L72:L94" si="13">(G72+J72)/2</f>
        <v>15426</v>
      </c>
      <c r="M72" s="13">
        <f t="shared" si="12"/>
        <v>15426</v>
      </c>
      <c r="N72" s="4" t="s">
        <v>106</v>
      </c>
      <c r="O72" s="23" t="s">
        <v>110</v>
      </c>
      <c r="P72" s="18" t="s">
        <v>111</v>
      </c>
    </row>
    <row r="73" spans="1:62" ht="60">
      <c r="B73" s="11">
        <v>67</v>
      </c>
      <c r="C73" s="36" t="s">
        <v>29</v>
      </c>
      <c r="D73" s="12" t="s">
        <v>91</v>
      </c>
      <c r="E73" s="12">
        <v>4</v>
      </c>
      <c r="F73" s="13">
        <v>12760</v>
      </c>
      <c r="G73" s="13">
        <f>F73*1.07</f>
        <v>13653.2</v>
      </c>
      <c r="H73" s="13">
        <f t="shared" si="10"/>
        <v>54612.800000000003</v>
      </c>
      <c r="I73" s="19">
        <v>12950</v>
      </c>
      <c r="J73" s="19">
        <v>13856.5</v>
      </c>
      <c r="K73" s="13">
        <f t="shared" si="11"/>
        <v>55426</v>
      </c>
      <c r="L73" s="13">
        <f t="shared" si="13"/>
        <v>13754.85</v>
      </c>
      <c r="M73" s="13">
        <f t="shared" si="12"/>
        <v>55019.4</v>
      </c>
      <c r="N73" s="4" t="s">
        <v>106</v>
      </c>
      <c r="O73" s="23" t="s">
        <v>107</v>
      </c>
      <c r="P73" s="18" t="s">
        <v>108</v>
      </c>
    </row>
    <row r="74" spans="1:62" ht="60">
      <c r="B74" s="11">
        <v>68</v>
      </c>
      <c r="C74" s="36" t="s">
        <v>85</v>
      </c>
      <c r="D74" s="12" t="s">
        <v>91</v>
      </c>
      <c r="E74" s="12">
        <v>4</v>
      </c>
      <c r="F74" s="13">
        <v>13700</v>
      </c>
      <c r="G74" s="13">
        <f>F74*1.07</f>
        <v>14659</v>
      </c>
      <c r="H74" s="13">
        <f t="shared" si="10"/>
        <v>58636</v>
      </c>
      <c r="I74" s="19">
        <v>13900</v>
      </c>
      <c r="J74" s="19">
        <v>14873</v>
      </c>
      <c r="K74" s="13">
        <f t="shared" si="11"/>
        <v>59492</v>
      </c>
      <c r="L74" s="13">
        <f t="shared" si="13"/>
        <v>14766</v>
      </c>
      <c r="M74" s="13">
        <f t="shared" si="12"/>
        <v>59064</v>
      </c>
      <c r="N74" s="4" t="s">
        <v>106</v>
      </c>
      <c r="O74" s="23" t="s">
        <v>107</v>
      </c>
      <c r="P74" s="18" t="s">
        <v>109</v>
      </c>
    </row>
    <row r="75" spans="1:62" ht="60">
      <c r="B75" s="11">
        <v>69</v>
      </c>
      <c r="C75" s="36" t="s">
        <v>86</v>
      </c>
      <c r="D75" s="12" t="s">
        <v>91</v>
      </c>
      <c r="E75" s="12">
        <v>2</v>
      </c>
      <c r="F75" s="13">
        <v>17400</v>
      </c>
      <c r="G75" s="13">
        <f>F75*1.2</f>
        <v>20880</v>
      </c>
      <c r="H75" s="13">
        <f t="shared" si="10"/>
        <v>41760</v>
      </c>
      <c r="I75" s="19">
        <v>17620</v>
      </c>
      <c r="J75" s="19">
        <v>21144</v>
      </c>
      <c r="K75" s="13">
        <f t="shared" si="11"/>
        <v>42288</v>
      </c>
      <c r="L75" s="13">
        <f t="shared" si="13"/>
        <v>21012</v>
      </c>
      <c r="M75" s="13">
        <f t="shared" si="12"/>
        <v>42024</v>
      </c>
      <c r="N75" s="4" t="s">
        <v>106</v>
      </c>
      <c r="O75" s="23" t="s">
        <v>110</v>
      </c>
      <c r="P75" s="18" t="s">
        <v>111</v>
      </c>
    </row>
    <row r="76" spans="1:62" s="3" customFormat="1" ht="60">
      <c r="A76" s="15"/>
      <c r="B76" s="11">
        <v>70</v>
      </c>
      <c r="C76" s="36" t="s">
        <v>30</v>
      </c>
      <c r="D76" s="12" t="s">
        <v>91</v>
      </c>
      <c r="E76" s="12">
        <v>1</v>
      </c>
      <c r="F76" s="13">
        <v>13166</v>
      </c>
      <c r="G76" s="13">
        <f>F76*1.2</f>
        <v>15799.199999999999</v>
      </c>
      <c r="H76" s="13">
        <f t="shared" si="10"/>
        <v>15799.199999999999</v>
      </c>
      <c r="I76" s="19">
        <v>13300</v>
      </c>
      <c r="J76" s="19">
        <v>15960</v>
      </c>
      <c r="K76" s="13">
        <f t="shared" si="11"/>
        <v>15960</v>
      </c>
      <c r="L76" s="13">
        <f t="shared" si="13"/>
        <v>15879.599999999999</v>
      </c>
      <c r="M76" s="13">
        <f t="shared" si="12"/>
        <v>15879.599999999999</v>
      </c>
      <c r="N76" s="4" t="s">
        <v>106</v>
      </c>
      <c r="O76" s="23" t="s">
        <v>110</v>
      </c>
      <c r="P76" s="18" t="s">
        <v>111</v>
      </c>
      <c r="Q76" s="15"/>
      <c r="R76" s="6"/>
      <c r="S76" s="6"/>
      <c r="T76" s="6"/>
      <c r="U76" s="6"/>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row>
    <row r="77" spans="1:62" ht="105">
      <c r="B77" s="11">
        <v>71</v>
      </c>
      <c r="C77" s="36" t="s">
        <v>87</v>
      </c>
      <c r="D77" s="12" t="s">
        <v>91</v>
      </c>
      <c r="E77" s="12">
        <v>1</v>
      </c>
      <c r="F77" s="13">
        <v>8410</v>
      </c>
      <c r="G77" s="13">
        <f>F77*1.07</f>
        <v>8998.7000000000007</v>
      </c>
      <c r="H77" s="13">
        <f t="shared" si="10"/>
        <v>8998.7000000000007</v>
      </c>
      <c r="I77" s="19">
        <v>8550</v>
      </c>
      <c r="J77" s="19">
        <v>9148.5</v>
      </c>
      <c r="K77" s="13">
        <f t="shared" si="11"/>
        <v>9148.5</v>
      </c>
      <c r="L77" s="13">
        <f t="shared" si="13"/>
        <v>9073.6</v>
      </c>
      <c r="M77" s="13">
        <f t="shared" si="12"/>
        <v>9073.6</v>
      </c>
      <c r="N77" s="4" t="s">
        <v>106</v>
      </c>
      <c r="O77" s="24" t="s">
        <v>119</v>
      </c>
      <c r="P77" s="18" t="s">
        <v>113</v>
      </c>
    </row>
    <row r="78" spans="1:62" ht="60">
      <c r="B78" s="11">
        <v>72</v>
      </c>
      <c r="C78" s="36" t="s">
        <v>88</v>
      </c>
      <c r="D78" s="12" t="s">
        <v>91</v>
      </c>
      <c r="E78" s="12">
        <v>2</v>
      </c>
      <c r="F78" s="13">
        <v>19140</v>
      </c>
      <c r="G78" s="13">
        <f>F78*1.07</f>
        <v>20479.800000000003</v>
      </c>
      <c r="H78" s="13">
        <f t="shared" si="10"/>
        <v>40959.600000000006</v>
      </c>
      <c r="I78" s="19">
        <v>19340</v>
      </c>
      <c r="J78" s="19">
        <v>20693.8</v>
      </c>
      <c r="K78" s="13">
        <f t="shared" si="11"/>
        <v>41387.599999999999</v>
      </c>
      <c r="L78" s="13">
        <f t="shared" si="13"/>
        <v>20586.800000000003</v>
      </c>
      <c r="M78" s="13">
        <f t="shared" si="12"/>
        <v>41173.600000000006</v>
      </c>
      <c r="N78" s="4" t="s">
        <v>106</v>
      </c>
      <c r="O78" s="23" t="s">
        <v>110</v>
      </c>
      <c r="P78" s="18" t="s">
        <v>108</v>
      </c>
    </row>
    <row r="79" spans="1:62" ht="60">
      <c r="B79" s="11">
        <v>73</v>
      </c>
      <c r="C79" s="36" t="s">
        <v>31</v>
      </c>
      <c r="D79" s="12" t="s">
        <v>91</v>
      </c>
      <c r="E79" s="12">
        <v>2</v>
      </c>
      <c r="F79" s="13">
        <v>13050</v>
      </c>
      <c r="G79" s="13">
        <f>F79*1.2</f>
        <v>15660</v>
      </c>
      <c r="H79" s="13">
        <f t="shared" si="10"/>
        <v>31320</v>
      </c>
      <c r="I79" s="19">
        <v>13400</v>
      </c>
      <c r="J79" s="19">
        <v>16080</v>
      </c>
      <c r="K79" s="13">
        <f t="shared" si="11"/>
        <v>32160</v>
      </c>
      <c r="L79" s="13">
        <f t="shared" si="13"/>
        <v>15870</v>
      </c>
      <c r="M79" s="13">
        <f t="shared" si="12"/>
        <v>31740</v>
      </c>
      <c r="N79" s="4" t="s">
        <v>106</v>
      </c>
      <c r="O79" s="23" t="s">
        <v>110</v>
      </c>
      <c r="P79" s="18" t="s">
        <v>111</v>
      </c>
    </row>
    <row r="80" spans="1:62" ht="60">
      <c r="B80" s="11">
        <v>74</v>
      </c>
      <c r="C80" s="36" t="s">
        <v>32</v>
      </c>
      <c r="D80" s="12" t="s">
        <v>91</v>
      </c>
      <c r="E80" s="12">
        <v>7</v>
      </c>
      <c r="F80" s="13">
        <v>8845</v>
      </c>
      <c r="G80" s="13">
        <f>F80*1.07</f>
        <v>9464.1500000000015</v>
      </c>
      <c r="H80" s="13">
        <f t="shared" si="10"/>
        <v>66249.050000000017</v>
      </c>
      <c r="I80" s="19">
        <v>8950</v>
      </c>
      <c r="J80" s="19">
        <v>9576.5</v>
      </c>
      <c r="K80" s="13">
        <f t="shared" si="11"/>
        <v>67035.5</v>
      </c>
      <c r="L80" s="13">
        <f t="shared" si="13"/>
        <v>9520.3250000000007</v>
      </c>
      <c r="M80" s="13">
        <f t="shared" si="12"/>
        <v>66642.275000000009</v>
      </c>
      <c r="N80" s="4" t="s">
        <v>106</v>
      </c>
      <c r="O80" s="23" t="s">
        <v>110</v>
      </c>
      <c r="P80" s="18" t="s">
        <v>116</v>
      </c>
    </row>
    <row r="81" spans="1:16" ht="60">
      <c r="B81" s="11">
        <v>75</v>
      </c>
      <c r="C81" s="36" t="s">
        <v>89</v>
      </c>
      <c r="D81" s="12" t="s">
        <v>91</v>
      </c>
      <c r="E81" s="12">
        <v>2</v>
      </c>
      <c r="F81" s="13">
        <v>6815</v>
      </c>
      <c r="G81" s="13">
        <f>F81*1.2</f>
        <v>8178</v>
      </c>
      <c r="H81" s="13">
        <f t="shared" si="10"/>
        <v>16356</v>
      </c>
      <c r="I81" s="19">
        <v>6950</v>
      </c>
      <c r="J81" s="19">
        <v>8340</v>
      </c>
      <c r="K81" s="13">
        <f t="shared" si="11"/>
        <v>16680</v>
      </c>
      <c r="L81" s="13">
        <f t="shared" si="13"/>
        <v>8259</v>
      </c>
      <c r="M81" s="13">
        <f t="shared" si="12"/>
        <v>16518</v>
      </c>
      <c r="N81" s="4" t="s">
        <v>106</v>
      </c>
      <c r="O81" s="23" t="s">
        <v>110</v>
      </c>
      <c r="P81" s="18" t="s">
        <v>111</v>
      </c>
    </row>
    <row r="82" spans="1:16" ht="60">
      <c r="B82" s="11">
        <v>76</v>
      </c>
      <c r="C82" s="36" t="s">
        <v>33</v>
      </c>
      <c r="D82" s="12" t="s">
        <v>91</v>
      </c>
      <c r="E82" s="12">
        <v>1</v>
      </c>
      <c r="F82" s="13">
        <v>10353</v>
      </c>
      <c r="G82" s="13">
        <f>F82*1.07</f>
        <v>11077.710000000001</v>
      </c>
      <c r="H82" s="13">
        <f t="shared" si="10"/>
        <v>11077.710000000001</v>
      </c>
      <c r="I82" s="19">
        <v>10450</v>
      </c>
      <c r="J82" s="19">
        <v>11181.5</v>
      </c>
      <c r="K82" s="13">
        <f t="shared" si="11"/>
        <v>11181.5</v>
      </c>
      <c r="L82" s="13">
        <f t="shared" si="13"/>
        <v>11129.605</v>
      </c>
      <c r="M82" s="13">
        <f t="shared" si="12"/>
        <v>11129.605</v>
      </c>
      <c r="N82" s="4" t="s">
        <v>106</v>
      </c>
      <c r="O82" s="23" t="s">
        <v>110</v>
      </c>
      <c r="P82" s="18" t="s">
        <v>116</v>
      </c>
    </row>
    <row r="83" spans="1:16" ht="60">
      <c r="B83" s="11">
        <v>77</v>
      </c>
      <c r="C83" s="36" t="s">
        <v>34</v>
      </c>
      <c r="D83" s="12" t="s">
        <v>91</v>
      </c>
      <c r="E83" s="12">
        <v>1</v>
      </c>
      <c r="F83" s="13">
        <v>13400</v>
      </c>
      <c r="G83" s="13">
        <f>F83*1.2</f>
        <v>16080</v>
      </c>
      <c r="H83" s="13">
        <f t="shared" si="10"/>
        <v>16080</v>
      </c>
      <c r="I83" s="19">
        <v>13600</v>
      </c>
      <c r="J83" s="19">
        <v>16320</v>
      </c>
      <c r="K83" s="13">
        <f t="shared" si="11"/>
        <v>16320</v>
      </c>
      <c r="L83" s="13">
        <f t="shared" si="13"/>
        <v>16200</v>
      </c>
      <c r="M83" s="13">
        <f t="shared" si="12"/>
        <v>16200</v>
      </c>
      <c r="N83" s="4" t="s">
        <v>106</v>
      </c>
      <c r="O83" s="23" t="s">
        <v>110</v>
      </c>
      <c r="P83" s="18" t="s">
        <v>111</v>
      </c>
    </row>
    <row r="84" spans="1:16" ht="63">
      <c r="B84" s="31">
        <v>78</v>
      </c>
      <c r="C84" s="37" t="s">
        <v>35</v>
      </c>
      <c r="D84" s="32" t="s">
        <v>91</v>
      </c>
      <c r="E84" s="32">
        <v>2</v>
      </c>
      <c r="F84" s="33">
        <v>17110</v>
      </c>
      <c r="G84" s="13">
        <f>F84*1.07</f>
        <v>18307.7</v>
      </c>
      <c r="H84" s="13">
        <f t="shared" si="10"/>
        <v>36615.4</v>
      </c>
      <c r="I84" s="19">
        <v>17350</v>
      </c>
      <c r="J84" s="19">
        <v>18564.5</v>
      </c>
      <c r="K84" s="13">
        <f t="shared" si="11"/>
        <v>37129</v>
      </c>
      <c r="L84" s="13">
        <f t="shared" si="13"/>
        <v>18436.099999999999</v>
      </c>
      <c r="M84" s="13">
        <f t="shared" si="12"/>
        <v>36872.199999999997</v>
      </c>
      <c r="N84" s="4" t="s">
        <v>106</v>
      </c>
      <c r="O84" s="23" t="s">
        <v>107</v>
      </c>
      <c r="P84" s="18" t="s">
        <v>108</v>
      </c>
    </row>
    <row r="85" spans="1:16" ht="60">
      <c r="B85" s="14">
        <v>79</v>
      </c>
      <c r="C85" s="38" t="s">
        <v>36</v>
      </c>
      <c r="D85" s="34" t="s">
        <v>91</v>
      </c>
      <c r="E85" s="34">
        <v>2</v>
      </c>
      <c r="F85" s="35">
        <v>16414</v>
      </c>
      <c r="G85" s="30">
        <f>F85*1.2</f>
        <v>19696.8</v>
      </c>
      <c r="H85" s="13">
        <f t="shared" si="10"/>
        <v>39393.599999999999</v>
      </c>
      <c r="I85" s="19">
        <v>16670</v>
      </c>
      <c r="J85" s="19">
        <v>20004</v>
      </c>
      <c r="K85" s="13">
        <f t="shared" si="11"/>
        <v>40008</v>
      </c>
      <c r="L85" s="13">
        <f t="shared" si="13"/>
        <v>19850.400000000001</v>
      </c>
      <c r="M85" s="13">
        <f t="shared" si="12"/>
        <v>39700.800000000003</v>
      </c>
      <c r="N85" s="4" t="s">
        <v>106</v>
      </c>
      <c r="O85" s="23" t="s">
        <v>120</v>
      </c>
      <c r="P85" s="18" t="s">
        <v>111</v>
      </c>
    </row>
    <row r="86" spans="1:16" ht="90">
      <c r="B86" s="14">
        <v>80</v>
      </c>
      <c r="C86" s="38" t="s">
        <v>37</v>
      </c>
      <c r="D86" s="34" t="s">
        <v>92</v>
      </c>
      <c r="E86" s="34">
        <v>2</v>
      </c>
      <c r="F86" s="35">
        <v>43500</v>
      </c>
      <c r="G86" s="30">
        <f>F86*1.07</f>
        <v>46545</v>
      </c>
      <c r="H86" s="13">
        <f t="shared" si="10"/>
        <v>93090</v>
      </c>
      <c r="I86" s="19">
        <v>43700</v>
      </c>
      <c r="J86" s="19">
        <v>46759</v>
      </c>
      <c r="K86" s="13">
        <f t="shared" si="11"/>
        <v>93518</v>
      </c>
      <c r="L86" s="13">
        <f t="shared" si="13"/>
        <v>46652</v>
      </c>
      <c r="M86" s="13">
        <f t="shared" si="12"/>
        <v>93304</v>
      </c>
      <c r="N86" s="4" t="s">
        <v>106</v>
      </c>
      <c r="O86" s="23" t="s">
        <v>121</v>
      </c>
      <c r="P86" s="18" t="s">
        <v>109</v>
      </c>
    </row>
    <row r="87" spans="1:16" ht="60">
      <c r="B87" s="14">
        <v>81</v>
      </c>
      <c r="C87" s="38" t="s">
        <v>38</v>
      </c>
      <c r="D87" s="34" t="s">
        <v>93</v>
      </c>
      <c r="E87" s="34">
        <v>20</v>
      </c>
      <c r="F87" s="35">
        <v>1595</v>
      </c>
      <c r="G87" s="30">
        <f>F87*1.07</f>
        <v>1706.65</v>
      </c>
      <c r="H87" s="13">
        <f t="shared" si="10"/>
        <v>34133</v>
      </c>
      <c r="I87" s="19">
        <v>1700</v>
      </c>
      <c r="J87" s="19">
        <v>1819</v>
      </c>
      <c r="K87" s="13">
        <f t="shared" si="11"/>
        <v>36380</v>
      </c>
      <c r="L87" s="13">
        <f t="shared" si="13"/>
        <v>1762.825</v>
      </c>
      <c r="M87" s="13">
        <f t="shared" si="12"/>
        <v>35256.5</v>
      </c>
      <c r="N87" s="4" t="s">
        <v>106</v>
      </c>
      <c r="O87" s="23" t="s">
        <v>122</v>
      </c>
      <c r="P87" s="18" t="s">
        <v>123</v>
      </c>
    </row>
    <row r="88" spans="1:16" ht="60">
      <c r="B88" s="14">
        <v>82</v>
      </c>
      <c r="C88" s="38" t="s">
        <v>39</v>
      </c>
      <c r="D88" s="34" t="s">
        <v>91</v>
      </c>
      <c r="E88" s="34">
        <v>6</v>
      </c>
      <c r="F88" s="35">
        <v>10614</v>
      </c>
      <c r="G88" s="30">
        <f>F88*1.07</f>
        <v>11356.980000000001</v>
      </c>
      <c r="H88" s="13">
        <f t="shared" si="10"/>
        <v>68141.88</v>
      </c>
      <c r="I88" s="19">
        <v>10850</v>
      </c>
      <c r="J88" s="19">
        <v>11609.5</v>
      </c>
      <c r="K88" s="13">
        <f t="shared" si="11"/>
        <v>69657</v>
      </c>
      <c r="L88" s="13">
        <f t="shared" si="13"/>
        <v>11483.240000000002</v>
      </c>
      <c r="M88" s="13">
        <f t="shared" si="12"/>
        <v>68899.44</v>
      </c>
      <c r="N88" s="4" t="s">
        <v>106</v>
      </c>
      <c r="O88" s="23" t="s">
        <v>124</v>
      </c>
      <c r="P88" s="18" t="s">
        <v>112</v>
      </c>
    </row>
    <row r="89" spans="1:16" ht="60">
      <c r="B89" s="14">
        <v>83</v>
      </c>
      <c r="C89" s="38" t="s">
        <v>40</v>
      </c>
      <c r="D89" s="34" t="s">
        <v>93</v>
      </c>
      <c r="E89" s="34">
        <v>4</v>
      </c>
      <c r="F89" s="35">
        <v>1740</v>
      </c>
      <c r="G89" s="30">
        <f>F89*1.07</f>
        <v>1861.8000000000002</v>
      </c>
      <c r="H89" s="13">
        <f t="shared" si="10"/>
        <v>7447.2000000000007</v>
      </c>
      <c r="I89" s="19">
        <v>2200</v>
      </c>
      <c r="J89" s="19">
        <v>2354</v>
      </c>
      <c r="K89" s="13">
        <f t="shared" si="11"/>
        <v>9416</v>
      </c>
      <c r="L89" s="13">
        <f t="shared" si="13"/>
        <v>2107.9</v>
      </c>
      <c r="M89" s="13">
        <f t="shared" si="12"/>
        <v>8431.6</v>
      </c>
      <c r="N89" s="4" t="s">
        <v>106</v>
      </c>
      <c r="O89" s="23" t="s">
        <v>128</v>
      </c>
      <c r="P89" s="18" t="s">
        <v>129</v>
      </c>
    </row>
    <row r="90" spans="1:16" ht="60">
      <c r="B90" s="14">
        <v>84</v>
      </c>
      <c r="C90" s="38" t="s">
        <v>41</v>
      </c>
      <c r="D90" s="34" t="s">
        <v>92</v>
      </c>
      <c r="E90" s="34">
        <v>2</v>
      </c>
      <c r="F90" s="35">
        <v>17400</v>
      </c>
      <c r="G90" s="30">
        <f>F90*1.07</f>
        <v>18618</v>
      </c>
      <c r="H90" s="13">
        <f t="shared" si="10"/>
        <v>37236</v>
      </c>
      <c r="I90" s="19">
        <v>17650</v>
      </c>
      <c r="J90" s="19">
        <v>18885.5</v>
      </c>
      <c r="K90" s="13">
        <f t="shared" si="11"/>
        <v>37771</v>
      </c>
      <c r="L90" s="13">
        <f t="shared" si="13"/>
        <v>18751.75</v>
      </c>
      <c r="M90" s="13">
        <f t="shared" si="12"/>
        <v>37503.5</v>
      </c>
      <c r="N90" s="4" t="s">
        <v>106</v>
      </c>
      <c r="O90" s="23" t="s">
        <v>128</v>
      </c>
      <c r="P90" s="18" t="s">
        <v>129</v>
      </c>
    </row>
    <row r="91" spans="1:16" ht="60">
      <c r="B91" s="14">
        <v>85</v>
      </c>
      <c r="C91" s="38" t="s">
        <v>42</v>
      </c>
      <c r="D91" s="34" t="s">
        <v>94</v>
      </c>
      <c r="E91" s="34">
        <v>18</v>
      </c>
      <c r="F91" s="35">
        <v>899</v>
      </c>
      <c r="G91" s="30">
        <f>F91*1.2</f>
        <v>1078.8</v>
      </c>
      <c r="H91" s="13">
        <f t="shared" si="10"/>
        <v>19418.399999999998</v>
      </c>
      <c r="I91" s="19">
        <v>970</v>
      </c>
      <c r="J91" s="19">
        <v>1164</v>
      </c>
      <c r="K91" s="13">
        <f t="shared" si="11"/>
        <v>20952</v>
      </c>
      <c r="L91" s="13">
        <f t="shared" si="13"/>
        <v>1121.4000000000001</v>
      </c>
      <c r="M91" s="13">
        <f t="shared" si="12"/>
        <v>20185.2</v>
      </c>
      <c r="N91" s="4" t="s">
        <v>106</v>
      </c>
      <c r="O91" s="23" t="s">
        <v>125</v>
      </c>
      <c r="P91" s="18" t="s">
        <v>111</v>
      </c>
    </row>
    <row r="92" spans="1:16" ht="60">
      <c r="A92" s="20"/>
      <c r="B92" s="14">
        <v>86</v>
      </c>
      <c r="C92" s="39" t="s">
        <v>43</v>
      </c>
      <c r="D92" s="34" t="s">
        <v>91</v>
      </c>
      <c r="E92" s="34">
        <v>4</v>
      </c>
      <c r="F92" s="35">
        <v>11020</v>
      </c>
      <c r="G92" s="30">
        <f>F92*1.07</f>
        <v>11791.400000000001</v>
      </c>
      <c r="H92" s="13">
        <f t="shared" si="10"/>
        <v>47165.600000000006</v>
      </c>
      <c r="I92" s="19">
        <v>11315</v>
      </c>
      <c r="J92" s="19">
        <v>12107.05</v>
      </c>
      <c r="K92" s="13">
        <f t="shared" si="11"/>
        <v>48428.2</v>
      </c>
      <c r="L92" s="13">
        <f t="shared" si="13"/>
        <v>11949.225</v>
      </c>
      <c r="M92" s="13">
        <f t="shared" si="12"/>
        <v>47796.9</v>
      </c>
      <c r="N92" s="4" t="s">
        <v>106</v>
      </c>
      <c r="O92" s="23" t="s">
        <v>107</v>
      </c>
      <c r="P92" s="18" t="s">
        <v>112</v>
      </c>
    </row>
    <row r="93" spans="1:16" ht="83.25" customHeight="1">
      <c r="A93" s="20"/>
      <c r="B93" s="14">
        <v>87</v>
      </c>
      <c r="C93" s="39" t="s">
        <v>44</v>
      </c>
      <c r="D93" s="34" t="s">
        <v>91</v>
      </c>
      <c r="E93" s="50">
        <v>2</v>
      </c>
      <c r="F93" s="42">
        <v>19720</v>
      </c>
      <c r="G93" s="43">
        <f>F93*1.07</f>
        <v>21100.400000000001</v>
      </c>
      <c r="H93" s="33">
        <f t="shared" si="10"/>
        <v>42200.800000000003</v>
      </c>
      <c r="I93" s="44">
        <v>21120</v>
      </c>
      <c r="J93" s="44">
        <v>22598.400000000001</v>
      </c>
      <c r="K93" s="33">
        <f t="shared" si="11"/>
        <v>45196.800000000003</v>
      </c>
      <c r="L93" s="33">
        <f t="shared" si="13"/>
        <v>21849.4</v>
      </c>
      <c r="M93" s="33">
        <f t="shared" si="12"/>
        <v>43698.8</v>
      </c>
      <c r="N93" s="4" t="s">
        <v>106</v>
      </c>
      <c r="O93" s="23" t="s">
        <v>107</v>
      </c>
      <c r="P93" s="18" t="s">
        <v>116</v>
      </c>
    </row>
    <row r="94" spans="1:16" ht="122.25" customHeight="1">
      <c r="A94" s="20"/>
      <c r="B94" s="40">
        <v>88</v>
      </c>
      <c r="C94" s="41" t="s">
        <v>95</v>
      </c>
      <c r="D94" s="49" t="s">
        <v>90</v>
      </c>
      <c r="E94" s="48">
        <v>3</v>
      </c>
      <c r="F94" s="13">
        <v>57942</v>
      </c>
      <c r="G94" s="13">
        <f>F94*1.07</f>
        <v>61997.94</v>
      </c>
      <c r="H94" s="13">
        <f t="shared" si="10"/>
        <v>185993.82</v>
      </c>
      <c r="I94" s="51">
        <v>59010</v>
      </c>
      <c r="J94" s="51">
        <v>63140.7</v>
      </c>
      <c r="K94" s="13">
        <f t="shared" si="11"/>
        <v>189422.09999999998</v>
      </c>
      <c r="L94" s="13">
        <f t="shared" si="13"/>
        <v>62569.32</v>
      </c>
      <c r="M94" s="13">
        <f t="shared" si="12"/>
        <v>187707.96</v>
      </c>
      <c r="N94" s="45" t="s">
        <v>106</v>
      </c>
      <c r="O94" s="46" t="s">
        <v>107</v>
      </c>
      <c r="P94" s="47" t="s">
        <v>126</v>
      </c>
    </row>
    <row r="95" spans="1:16" ht="88.5" customHeight="1">
      <c r="B95" s="58">
        <v>89</v>
      </c>
      <c r="C95" s="36" t="s">
        <v>99</v>
      </c>
      <c r="D95" s="59" t="s">
        <v>90</v>
      </c>
      <c r="E95" s="48">
        <v>2</v>
      </c>
      <c r="F95" s="48">
        <v>6900</v>
      </c>
      <c r="G95" s="48">
        <f>F95*1.07</f>
        <v>7383</v>
      </c>
      <c r="H95" s="48">
        <f t="shared" si="10"/>
        <v>14766</v>
      </c>
      <c r="I95" s="51">
        <v>12500</v>
      </c>
      <c r="J95" s="51">
        <v>13500</v>
      </c>
      <c r="K95" s="13">
        <f t="shared" si="11"/>
        <v>27000</v>
      </c>
      <c r="L95" s="13">
        <f>(G96+J95)/2</f>
        <v>13266.3</v>
      </c>
      <c r="M95" s="13">
        <f t="shared" si="12"/>
        <v>26532.6</v>
      </c>
      <c r="N95" s="4" t="s">
        <v>106</v>
      </c>
      <c r="O95" s="60" t="s">
        <v>136</v>
      </c>
      <c r="P95" s="61" t="s">
        <v>137</v>
      </c>
    </row>
    <row r="96" spans="1:16" ht="141" customHeight="1">
      <c r="B96" s="58">
        <v>90</v>
      </c>
      <c r="C96" s="36" t="s">
        <v>135</v>
      </c>
      <c r="D96" s="48" t="s">
        <v>90</v>
      </c>
      <c r="E96" s="48">
        <v>2</v>
      </c>
      <c r="F96" s="13">
        <v>12180</v>
      </c>
      <c r="G96" s="13">
        <v>13032.6</v>
      </c>
      <c r="H96" s="13">
        <f>E95*G96</f>
        <v>26065.200000000001</v>
      </c>
      <c r="I96" s="51">
        <v>12500</v>
      </c>
      <c r="J96" s="51">
        <v>13500</v>
      </c>
      <c r="K96" s="13">
        <f t="shared" si="11"/>
        <v>27000</v>
      </c>
      <c r="L96" s="13">
        <f>(G97+J96)/2</f>
        <v>6750</v>
      </c>
      <c r="M96" s="13">
        <f t="shared" si="12"/>
        <v>13500</v>
      </c>
      <c r="N96" s="4" t="s">
        <v>106</v>
      </c>
      <c r="O96" s="23" t="s">
        <v>127</v>
      </c>
      <c r="P96" s="18" t="s">
        <v>112</v>
      </c>
    </row>
    <row r="97" spans="3:16" ht="15.75">
      <c r="C97" s="27" t="s">
        <v>133</v>
      </c>
      <c r="D97" s="26"/>
      <c r="E97" s="26"/>
      <c r="F97" s="26"/>
      <c r="G97" s="26"/>
      <c r="H97" s="21">
        <f>SUM(H7:H96)</f>
        <v>5006250.6000000006</v>
      </c>
      <c r="I97" s="26"/>
      <c r="J97" s="26"/>
      <c r="K97" s="21">
        <f>SUM(K7:K95)</f>
        <v>5101510.1099999994</v>
      </c>
      <c r="L97" s="27"/>
      <c r="M97" s="21">
        <f>SUM(M7:M95)</f>
        <v>5046497.3550000004</v>
      </c>
      <c r="N97" s="26"/>
      <c r="O97" s="26"/>
      <c r="P97" s="26"/>
    </row>
    <row r="101" spans="3:16" ht="57" customHeight="1">
      <c r="C101" s="52"/>
      <c r="D101" s="52"/>
      <c r="E101" s="52"/>
      <c r="F101" s="29"/>
      <c r="G101" s="29"/>
      <c r="H101" s="29"/>
      <c r="I101" s="29"/>
      <c r="J101" s="27"/>
      <c r="K101" s="27"/>
      <c r="L101" s="27"/>
      <c r="M101" s="29"/>
    </row>
    <row r="102" spans="3:16" ht="65.25" customHeight="1">
      <c r="C102" s="52"/>
      <c r="D102" s="52"/>
      <c r="E102" s="52"/>
      <c r="F102" s="29"/>
      <c r="G102" s="29"/>
      <c r="H102" s="29"/>
      <c r="I102" s="29"/>
      <c r="J102" s="27"/>
      <c r="K102" s="27"/>
      <c r="L102" s="27"/>
      <c r="M102" s="29"/>
    </row>
    <row r="103" spans="3:16" ht="65.25" customHeight="1">
      <c r="C103" s="52"/>
      <c r="D103" s="52"/>
      <c r="E103" s="52"/>
      <c r="F103" s="29"/>
      <c r="G103" s="29"/>
      <c r="H103" s="29"/>
      <c r="I103" s="29"/>
      <c r="J103" s="27"/>
      <c r="K103" s="27"/>
      <c r="L103" s="27"/>
      <c r="M103" s="29"/>
    </row>
    <row r="104" spans="3:16">
      <c r="C104" s="28"/>
      <c r="D104" s="28"/>
      <c r="E104" s="28"/>
      <c r="F104" s="28"/>
      <c r="G104" s="28"/>
      <c r="H104" s="28"/>
      <c r="I104" s="28"/>
      <c r="J104" s="28"/>
    </row>
    <row r="105" spans="3:16">
      <c r="C105" s="28"/>
      <c r="D105" s="28"/>
      <c r="E105" s="28"/>
      <c r="F105" s="28"/>
      <c r="G105" s="28"/>
      <c r="H105" s="28"/>
      <c r="I105" s="28"/>
      <c r="J105" s="28"/>
    </row>
  </sheetData>
  <mergeCells count="6">
    <mergeCell ref="C102:E102"/>
    <mergeCell ref="C103:E103"/>
    <mergeCell ref="D3:G3"/>
    <mergeCell ref="B2:P2"/>
    <mergeCell ref="B6:P6"/>
    <mergeCell ref="C101:E101"/>
  </mergeCells>
  <pageMargins left="0.70866141732283472" right="0.70866141732283472" top="0.74803149606299213" bottom="0.74803149606299213"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2021-03-01T12:49:44Z</dcterms:modified>
</cp:coreProperties>
</file>