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030"/>
  </bookViews>
  <sheets>
    <sheet name="сечова станція" sheetId="1" r:id="rId1"/>
    <sheet name="Лист1" sheetId="2" r:id="rId2"/>
    <sheet name="Лист2" sheetId="3" r:id="rId3"/>
  </sheets>
  <definedNames>
    <definedName name="_xlnm.Print_Area" localSheetId="0">'сечова станція'!$B$1:$X$17</definedName>
  </definedNames>
  <calcPr calcId="162913"/>
</workbook>
</file>

<file path=xl/calcChain.xml><?xml version="1.0" encoding="utf-8"?>
<calcChain xmlns="http://schemas.openxmlformats.org/spreadsheetml/2006/main">
  <c r="U13" i="1"/>
  <c r="S4"/>
  <c r="Q5"/>
  <c r="Q6"/>
  <c r="Q7"/>
  <c r="Q8"/>
  <c r="Q9"/>
  <c r="Q10"/>
  <c r="Q11"/>
  <c r="Q12"/>
  <c r="Q4"/>
  <c r="T12"/>
  <c r="U12" s="1"/>
  <c r="S12"/>
  <c r="T11"/>
  <c r="U11" s="1"/>
  <c r="S11"/>
  <c r="U10"/>
  <c r="T10"/>
  <c r="S10"/>
  <c r="T9"/>
  <c r="U9" s="1"/>
  <c r="S9"/>
  <c r="T8"/>
  <c r="U8" s="1"/>
  <c r="S8"/>
  <c r="T7"/>
  <c r="U7" s="1"/>
  <c r="S7"/>
  <c r="T6"/>
  <c r="U6" s="1"/>
  <c r="S6"/>
  <c r="T5"/>
  <c r="U5" s="1"/>
  <c r="S5"/>
  <c r="S13" s="1"/>
  <c r="T4"/>
  <c r="U4" s="1"/>
  <c r="Q13" l="1"/>
</calcChain>
</file>

<file path=xl/sharedStrings.xml><?xml version="1.0" encoding="utf-8"?>
<sst xmlns="http://schemas.openxmlformats.org/spreadsheetml/2006/main" count="75" uniqueCount="48">
  <si>
    <t xml:space="preserve"> №з/п</t>
  </si>
  <si>
    <t>Назва реактиву, або еквівалент</t>
  </si>
  <si>
    <t>Од.вим.</t>
  </si>
  <si>
    <t>Відділ біохімічних досліджень</t>
  </si>
  <si>
    <t>Відділ загально-клінічних досліджень</t>
  </si>
  <si>
    <t>Відділ імунологічних та мікробіологічних досліджень</t>
  </si>
  <si>
    <t>Відділ молекулярної діагностики</t>
  </si>
  <si>
    <t>Відділ експрес-діагностики</t>
  </si>
  <si>
    <t>Відділ лабораторного обстеження та контролю якості донорської крові</t>
  </si>
  <si>
    <t>Бактеріологічна лабораторія</t>
  </si>
  <si>
    <t>Старший лаборант УРЦ</t>
  </si>
  <si>
    <t>Загальна кількість</t>
  </si>
  <si>
    <t>Ціна за 1 одиницю без ПДВ</t>
  </si>
  <si>
    <t>ПДВ за 1 одиницю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</si>
  <si>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</si>
  <si>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</si>
  <si>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</si>
  <si>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</si>
  <si>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>Відомості про державну реєстрацію/технічний регламент</t>
  </si>
  <si>
    <t>Код та назва національного класифікатору медичного виробу.</t>
  </si>
  <si>
    <t>iQ Lamina Ламіна iQ розчин</t>
  </si>
  <si>
    <t>компл</t>
  </si>
  <si>
    <t>58237 - Буферний
розчинник зразків ІВД,
автоматичні /
напівавтоматичні
системи</t>
  </si>
  <si>
    <t>IQ Control/Focus Set Контроль iQ / Набір для фокусування</t>
  </si>
  <si>
    <t>компл.</t>
  </si>
  <si>
    <t>63319 - Загальний
контрольний матеріал
ідентифікації
мікроорганізмів ІВД</t>
  </si>
  <si>
    <t>iQ Calibrator (Pack) Калібратор iQ</t>
  </si>
  <si>
    <t>30217 - Клінічна хімія,
однокомпонентний
калібратор</t>
  </si>
  <si>
    <t>iChem VELOCITY Urine Chemistry STRIPS Тестові смужки iChem
VELOCITY</t>
  </si>
  <si>
    <t>пач.</t>
  </si>
  <si>
    <t>54514 - Численні
аналіти сечі IVD,
набір, колориметрична
тест-смужка, експрес-
аналіз</t>
  </si>
  <si>
    <t>IRISpec CA/CB/CC Контроль якості IRISpec CA/CB/CC</t>
  </si>
  <si>
    <t>iChem VELOCITY Wash Solution Промивний розчин iChem VELOCITY</t>
  </si>
  <si>
    <t>59058 - Миючий /
очищуючий розчин
ІВД, для
автоматизованих /
полуавтоматізіванних
систем</t>
  </si>
  <si>
    <t>iChem VELOCITY CalCheck Kit Набір для калібрування iChem
VELOCITY</t>
  </si>
  <si>
    <t>30216 -
Багатокомпонентний
калібратор клінічної
хімії</t>
  </si>
  <si>
    <t>Iris System Cleanser (Pack) Системний очисник Iris</t>
  </si>
  <si>
    <t>4494,00</t>
  </si>
  <si>
    <t>Iris Diluent (Pack) Розчинник Iris</t>
  </si>
  <si>
    <t>5136,00</t>
  </si>
  <si>
    <t>Всього:</t>
  </si>
  <si>
    <t>1</t>
  </si>
  <si>
    <t>Медико-технічне завдання на реагенти для Українського Референс-центру з клінічної лабораторної діагностики та метрології в 2021 році</t>
  </si>
  <si>
    <t>НАЦІОНАЛЬНИЙ КЛАСИФІКАТОР УКРАЇНИ Єдиний закупівельний словник ДК 021:2015</t>
  </si>
  <si>
    <t>Код ДК 021:2015-33696700-2- Реактиви для аналізів сечі</t>
  </si>
  <si>
    <t>Декларація про відповідність №0151 від 14.05.2019р по 16.09.2021р.</t>
  </si>
  <si>
    <t xml:space="preserve">
Декларація про відповідність №0151 від 14.05.2019р по 16.09.2021р.</t>
  </si>
  <si>
    <t>Лот: Реагенти до сечової станції "iRICELL"</t>
  </si>
</sst>
</file>

<file path=xl/styles.xml><?xml version="1.0" encoding="utf-8"?>
<styleSheet xmlns="http://schemas.openxmlformats.org/spreadsheetml/2006/main">
  <fonts count="21">
    <font>
      <sz val="10"/>
      <color rgb="FF00000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993300"/>
      <name val="Times New Roman"/>
      <family val="1"/>
      <charset val="204"/>
    </font>
    <font>
      <b/>
      <sz val="10"/>
      <color rgb="FF33CCCC"/>
      <name val="Times New Roman"/>
      <family val="1"/>
      <charset val="204"/>
    </font>
    <font>
      <b/>
      <sz val="10"/>
      <color rgb="FF339966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80008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7" fillId="0" borderId="3" xfId="0" applyFont="1" applyBorder="1" applyAlignment="1"/>
    <xf numFmtId="49" fontId="7" fillId="0" borderId="0" xfId="0" applyNumberFormat="1" applyFont="1" applyAlignment="1"/>
    <xf numFmtId="49" fontId="6" fillId="0" borderId="0" xfId="0" applyNumberFormat="1" applyFont="1" applyAlignment="1"/>
    <xf numFmtId="0" fontId="7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49" fontId="16" fillId="2" borderId="0" xfId="0" applyNumberFormat="1" applyFont="1" applyFill="1" applyAlignment="1">
      <alignment horizontal="left" wrapText="1"/>
    </xf>
    <xf numFmtId="49" fontId="8" fillId="0" borderId="3" xfId="0" applyNumberFormat="1" applyFont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 wrapText="1"/>
    </xf>
    <xf numFmtId="2" fontId="8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top" wrapText="1"/>
    </xf>
    <xf numFmtId="0" fontId="15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1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2" fontId="16" fillId="2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2" fontId="8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/>
    <xf numFmtId="49" fontId="14" fillId="0" borderId="0" xfId="0" applyNumberFormat="1" applyFont="1" applyBorder="1" applyAlignment="1">
      <alignment horizontal="center" vertical="top" wrapText="1"/>
    </xf>
    <xf numFmtId="0" fontId="7" fillId="0" borderId="2" xfId="0" applyFont="1" applyBorder="1" applyAlignment="1"/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2" fontId="18" fillId="2" borderId="7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2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/>
    <xf numFmtId="0" fontId="17" fillId="0" borderId="0" xfId="0" applyFont="1" applyAlignment="1">
      <alignment horizontal="left" vertical="center"/>
    </xf>
    <xf numFmtId="0" fontId="5" fillId="0" borderId="0" xfId="0" applyFont="1" applyAlignment="1"/>
    <xf numFmtId="0" fontId="3" fillId="0" borderId="0" xfId="0" applyFont="1" applyAlignment="1">
      <alignment horizontal="left" vertical="center"/>
    </xf>
    <xf numFmtId="0" fontId="0" fillId="0" borderId="0" xfId="0" applyFont="1" applyAlignment="1"/>
    <xf numFmtId="49" fontId="8" fillId="0" borderId="6" xfId="0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02"/>
  <sheetViews>
    <sheetView tabSelected="1" zoomScale="70" zoomScaleNormal="70" workbookViewId="0">
      <selection activeCell="A15" sqref="A15:W17"/>
    </sheetView>
  </sheetViews>
  <sheetFormatPr defaultColWidth="14.42578125" defaultRowHeight="15" customHeight="1"/>
  <cols>
    <col min="1" max="1" width="8" customWidth="1"/>
    <col min="2" max="2" width="4.85546875" customWidth="1"/>
    <col min="3" max="3" width="31.140625" customWidth="1"/>
    <col min="4" max="4" width="6.5703125" customWidth="1"/>
    <col min="5" max="5" width="12.7109375" hidden="1" customWidth="1"/>
    <col min="6" max="6" width="9.140625" hidden="1" customWidth="1"/>
    <col min="7" max="7" width="10.42578125" hidden="1" customWidth="1"/>
    <col min="8" max="8" width="12.5703125" hidden="1" customWidth="1"/>
    <col min="9" max="9" width="8.42578125" hidden="1" customWidth="1"/>
    <col min="10" max="10" width="8.7109375" hidden="1" customWidth="1"/>
    <col min="11" max="11" width="6.7109375" hidden="1" customWidth="1"/>
    <col min="12" max="12" width="5.7109375" hidden="1" customWidth="1"/>
    <col min="13" max="13" width="9.140625" customWidth="1"/>
    <col min="14" max="15" width="11.42578125" hidden="1" customWidth="1"/>
    <col min="16" max="16" width="10.42578125" customWidth="1"/>
    <col min="17" max="17" width="12" customWidth="1"/>
    <col min="18" max="18" width="10.7109375" customWidth="1"/>
    <col min="19" max="19" width="11.7109375" customWidth="1"/>
    <col min="20" max="20" width="10.28515625" customWidth="1"/>
    <col min="21" max="21" width="11.85546875" customWidth="1"/>
    <col min="22" max="22" width="21.7109375" style="20" customWidth="1"/>
    <col min="23" max="23" width="26" customWidth="1"/>
    <col min="24" max="24" width="23.7109375" customWidth="1"/>
    <col min="25" max="27" width="8" customWidth="1"/>
  </cols>
  <sheetData>
    <row r="1" spans="1:27" ht="30.75" customHeight="1">
      <c r="A1" s="5"/>
      <c r="B1" s="71" t="s">
        <v>42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3"/>
    </row>
    <row r="2" spans="1:27" ht="100.5" customHeight="1">
      <c r="A2" s="6"/>
      <c r="B2" s="39" t="s">
        <v>0</v>
      </c>
      <c r="C2" s="47" t="s">
        <v>1</v>
      </c>
      <c r="D2" s="48" t="s">
        <v>2</v>
      </c>
      <c r="E2" s="49" t="s">
        <v>3</v>
      </c>
      <c r="F2" s="50" t="s">
        <v>4</v>
      </c>
      <c r="G2" s="51" t="s">
        <v>5</v>
      </c>
      <c r="H2" s="52" t="s">
        <v>6</v>
      </c>
      <c r="I2" s="53" t="s">
        <v>7</v>
      </c>
      <c r="J2" s="49" t="s">
        <v>8</v>
      </c>
      <c r="K2" s="54" t="s">
        <v>9</v>
      </c>
      <c r="L2" s="54" t="s">
        <v>10</v>
      </c>
      <c r="M2" s="47" t="s">
        <v>11</v>
      </c>
      <c r="N2" s="55" t="s">
        <v>12</v>
      </c>
      <c r="O2" s="55" t="s">
        <v>13</v>
      </c>
      <c r="P2" s="56" t="s">
        <v>14</v>
      </c>
      <c r="Q2" s="57" t="s">
        <v>15</v>
      </c>
      <c r="R2" s="56" t="s">
        <v>16</v>
      </c>
      <c r="S2" s="57" t="s">
        <v>15</v>
      </c>
      <c r="T2" s="57" t="s">
        <v>17</v>
      </c>
      <c r="U2" s="57" t="s">
        <v>15</v>
      </c>
      <c r="V2" s="57" t="s">
        <v>43</v>
      </c>
      <c r="W2" s="58" t="s">
        <v>19</v>
      </c>
      <c r="X2" s="59" t="s">
        <v>18</v>
      </c>
      <c r="Y2" s="22"/>
      <c r="Z2" s="1"/>
      <c r="AA2" s="1"/>
    </row>
    <row r="3" spans="1:27" ht="15.75" customHeight="1">
      <c r="A3" s="6"/>
      <c r="B3" s="67" t="s">
        <v>47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9"/>
      <c r="X3" s="46"/>
      <c r="Y3" s="1"/>
      <c r="Z3" s="1"/>
      <c r="AA3" s="1"/>
    </row>
    <row r="4" spans="1:27" ht="75">
      <c r="A4" s="9"/>
      <c r="B4" s="10">
        <v>1</v>
      </c>
      <c r="C4" s="11" t="s">
        <v>20</v>
      </c>
      <c r="D4" s="12" t="s">
        <v>21</v>
      </c>
      <c r="E4" s="24"/>
      <c r="F4" s="25"/>
      <c r="G4" s="24"/>
      <c r="H4" s="24"/>
      <c r="I4" s="24"/>
      <c r="J4" s="24"/>
      <c r="K4" s="24"/>
      <c r="L4" s="24"/>
      <c r="M4" s="26">
        <v>4</v>
      </c>
      <c r="N4" s="27"/>
      <c r="O4" s="27"/>
      <c r="P4" s="28">
        <v>14445</v>
      </c>
      <c r="Q4" s="29">
        <f>SUM(P4*M4)</f>
        <v>57780</v>
      </c>
      <c r="R4" s="30">
        <v>15408</v>
      </c>
      <c r="S4" s="29">
        <f>(R4*M4)</f>
        <v>61632</v>
      </c>
      <c r="T4" s="30">
        <f t="shared" ref="T4:T12" si="0">(P4+R4)/2</f>
        <v>14926.5</v>
      </c>
      <c r="U4" s="29">
        <f t="shared" ref="U4:U12" si="1">T4*M4</f>
        <v>59706</v>
      </c>
      <c r="V4" s="29" t="s">
        <v>44</v>
      </c>
      <c r="W4" s="31" t="s">
        <v>22</v>
      </c>
      <c r="X4" s="32" t="s">
        <v>45</v>
      </c>
      <c r="Y4" s="23"/>
      <c r="Z4" s="2"/>
      <c r="AA4" s="2"/>
    </row>
    <row r="5" spans="1:27" ht="60">
      <c r="A5" s="8"/>
      <c r="B5" s="10">
        <v>2</v>
      </c>
      <c r="C5" s="11" t="s">
        <v>23</v>
      </c>
      <c r="D5" s="12" t="s">
        <v>24</v>
      </c>
      <c r="E5" s="24"/>
      <c r="F5" s="25"/>
      <c r="G5" s="24"/>
      <c r="H5" s="24"/>
      <c r="I5" s="24"/>
      <c r="J5" s="24"/>
      <c r="K5" s="24"/>
      <c r="L5" s="24"/>
      <c r="M5" s="26">
        <v>1</v>
      </c>
      <c r="N5" s="27"/>
      <c r="O5" s="27"/>
      <c r="P5" s="28">
        <v>5392.8</v>
      </c>
      <c r="Q5" s="29">
        <f t="shared" ref="Q5:Q12" si="2">SUM(P5*M5)</f>
        <v>5392.8</v>
      </c>
      <c r="R5" s="30">
        <v>5752.32</v>
      </c>
      <c r="S5" s="29">
        <f t="shared" ref="S5:S12" si="3">(R5*M5)</f>
        <v>5752.32</v>
      </c>
      <c r="T5" s="30">
        <f t="shared" si="0"/>
        <v>5572.5599999999995</v>
      </c>
      <c r="U5" s="29">
        <f t="shared" si="1"/>
        <v>5572.5599999999995</v>
      </c>
      <c r="V5" s="29" t="s">
        <v>44</v>
      </c>
      <c r="W5" s="31" t="s">
        <v>25</v>
      </c>
      <c r="X5" s="32" t="s">
        <v>45</v>
      </c>
      <c r="Y5" s="2"/>
      <c r="Z5" s="2"/>
      <c r="AA5" s="2"/>
    </row>
    <row r="6" spans="1:27" ht="60">
      <c r="A6" s="8"/>
      <c r="B6" s="10">
        <v>3</v>
      </c>
      <c r="C6" s="11" t="s">
        <v>26</v>
      </c>
      <c r="D6" s="12" t="s">
        <v>21</v>
      </c>
      <c r="E6" s="24"/>
      <c r="F6" s="25"/>
      <c r="G6" s="24"/>
      <c r="H6" s="24"/>
      <c r="I6" s="24"/>
      <c r="J6" s="24"/>
      <c r="K6" s="24"/>
      <c r="L6" s="24"/>
      <c r="M6" s="26">
        <v>1</v>
      </c>
      <c r="N6" s="27"/>
      <c r="O6" s="27"/>
      <c r="P6" s="28">
        <v>6355.8</v>
      </c>
      <c r="Q6" s="29">
        <f t="shared" si="2"/>
        <v>6355.8</v>
      </c>
      <c r="R6" s="33">
        <v>6779.52</v>
      </c>
      <c r="S6" s="29">
        <f t="shared" si="3"/>
        <v>6779.52</v>
      </c>
      <c r="T6" s="30">
        <f t="shared" si="0"/>
        <v>6567.66</v>
      </c>
      <c r="U6" s="29">
        <f t="shared" si="1"/>
        <v>6567.66</v>
      </c>
      <c r="V6" s="29" t="s">
        <v>44</v>
      </c>
      <c r="W6" s="31" t="s">
        <v>27</v>
      </c>
      <c r="X6" s="32" t="s">
        <v>45</v>
      </c>
      <c r="Y6" s="2"/>
      <c r="Z6" s="2"/>
      <c r="AA6" s="2"/>
    </row>
    <row r="7" spans="1:27" ht="75">
      <c r="A7" s="8"/>
      <c r="B7" s="10">
        <v>4</v>
      </c>
      <c r="C7" s="11" t="s">
        <v>28</v>
      </c>
      <c r="D7" s="12" t="s">
        <v>29</v>
      </c>
      <c r="E7" s="24"/>
      <c r="F7" s="34"/>
      <c r="G7" s="24"/>
      <c r="H7" s="24"/>
      <c r="I7" s="24"/>
      <c r="J7" s="24"/>
      <c r="K7" s="24"/>
      <c r="L7" s="24"/>
      <c r="M7" s="26">
        <v>12</v>
      </c>
      <c r="N7" s="27"/>
      <c r="O7" s="27"/>
      <c r="P7" s="28">
        <v>770.4</v>
      </c>
      <c r="Q7" s="29">
        <f t="shared" si="2"/>
        <v>9244.7999999999993</v>
      </c>
      <c r="R7" s="35">
        <v>821.76</v>
      </c>
      <c r="S7" s="29">
        <f t="shared" si="3"/>
        <v>9861.119999999999</v>
      </c>
      <c r="T7" s="30">
        <f t="shared" si="0"/>
        <v>796.07999999999993</v>
      </c>
      <c r="U7" s="29">
        <f t="shared" si="1"/>
        <v>9552.9599999999991</v>
      </c>
      <c r="V7" s="29" t="s">
        <v>44</v>
      </c>
      <c r="W7" s="31" t="s">
        <v>30</v>
      </c>
      <c r="X7" s="32" t="s">
        <v>46</v>
      </c>
      <c r="Y7" s="2"/>
      <c r="Z7" s="2"/>
      <c r="AA7" s="2"/>
    </row>
    <row r="8" spans="1:27" ht="60">
      <c r="A8" s="6"/>
      <c r="B8" s="10">
        <v>5</v>
      </c>
      <c r="C8" s="11" t="s">
        <v>31</v>
      </c>
      <c r="D8" s="12" t="s">
        <v>21</v>
      </c>
      <c r="E8" s="24"/>
      <c r="F8" s="25"/>
      <c r="G8" s="24"/>
      <c r="H8" s="24"/>
      <c r="I8" s="24"/>
      <c r="J8" s="24"/>
      <c r="K8" s="24"/>
      <c r="L8" s="24"/>
      <c r="M8" s="26">
        <v>1</v>
      </c>
      <c r="N8" s="27"/>
      <c r="O8" s="27"/>
      <c r="P8" s="28">
        <v>9309</v>
      </c>
      <c r="Q8" s="29">
        <f t="shared" si="2"/>
        <v>9309</v>
      </c>
      <c r="R8" s="28">
        <v>9929.6</v>
      </c>
      <c r="S8" s="29">
        <f t="shared" si="3"/>
        <v>9929.6</v>
      </c>
      <c r="T8" s="30">
        <f t="shared" si="0"/>
        <v>9619.2999999999993</v>
      </c>
      <c r="U8" s="29">
        <f t="shared" si="1"/>
        <v>9619.2999999999993</v>
      </c>
      <c r="V8" s="29" t="s">
        <v>44</v>
      </c>
      <c r="W8" s="31" t="s">
        <v>25</v>
      </c>
      <c r="X8" s="11" t="s">
        <v>45</v>
      </c>
      <c r="Y8" s="3"/>
      <c r="Z8" s="3"/>
      <c r="AA8" s="3"/>
    </row>
    <row r="9" spans="1:27" ht="90">
      <c r="A9" s="6"/>
      <c r="B9" s="10">
        <v>6</v>
      </c>
      <c r="C9" s="11" t="s">
        <v>32</v>
      </c>
      <c r="D9" s="12" t="s">
        <v>21</v>
      </c>
      <c r="E9" s="24"/>
      <c r="F9" s="25"/>
      <c r="G9" s="24"/>
      <c r="H9" s="24"/>
      <c r="I9" s="24"/>
      <c r="J9" s="24"/>
      <c r="K9" s="24"/>
      <c r="L9" s="24"/>
      <c r="M9" s="26">
        <v>2</v>
      </c>
      <c r="N9" s="27"/>
      <c r="O9" s="27"/>
      <c r="P9" s="28">
        <v>3852</v>
      </c>
      <c r="Q9" s="29">
        <f t="shared" si="2"/>
        <v>7704</v>
      </c>
      <c r="R9" s="28">
        <v>4108.8</v>
      </c>
      <c r="S9" s="29">
        <f t="shared" si="3"/>
        <v>8217.6</v>
      </c>
      <c r="T9" s="30">
        <f t="shared" si="0"/>
        <v>3980.4</v>
      </c>
      <c r="U9" s="29">
        <f t="shared" si="1"/>
        <v>7960.8</v>
      </c>
      <c r="V9" s="29" t="s">
        <v>44</v>
      </c>
      <c r="W9" s="31" t="s">
        <v>33</v>
      </c>
      <c r="X9" s="11" t="s">
        <v>45</v>
      </c>
      <c r="Y9" s="3"/>
      <c r="Z9" s="3"/>
      <c r="AA9" s="3"/>
    </row>
    <row r="10" spans="1:27" ht="60">
      <c r="A10" s="6"/>
      <c r="B10" s="10">
        <v>7</v>
      </c>
      <c r="C10" s="11" t="s">
        <v>34</v>
      </c>
      <c r="D10" s="12" t="s">
        <v>21</v>
      </c>
      <c r="E10" s="24"/>
      <c r="F10" s="25"/>
      <c r="G10" s="24"/>
      <c r="H10" s="24"/>
      <c r="I10" s="24"/>
      <c r="J10" s="24"/>
      <c r="K10" s="24"/>
      <c r="L10" s="24"/>
      <c r="M10" s="26">
        <v>1</v>
      </c>
      <c r="N10" s="27"/>
      <c r="O10" s="27"/>
      <c r="P10" s="28">
        <v>10914</v>
      </c>
      <c r="Q10" s="29">
        <f t="shared" si="2"/>
        <v>10914</v>
      </c>
      <c r="R10" s="28">
        <v>11641.6</v>
      </c>
      <c r="S10" s="29">
        <f t="shared" si="3"/>
        <v>11641.6</v>
      </c>
      <c r="T10" s="30">
        <f t="shared" si="0"/>
        <v>11277.8</v>
      </c>
      <c r="U10" s="29">
        <f t="shared" si="1"/>
        <v>11277.8</v>
      </c>
      <c r="V10" s="29" t="s">
        <v>44</v>
      </c>
      <c r="W10" s="31" t="s">
        <v>35</v>
      </c>
      <c r="X10" s="11" t="s">
        <v>45</v>
      </c>
      <c r="Y10" s="3"/>
      <c r="Z10" s="3"/>
      <c r="AA10" s="3"/>
    </row>
    <row r="11" spans="1:27" ht="90">
      <c r="A11" s="6"/>
      <c r="B11" s="10">
        <v>8</v>
      </c>
      <c r="C11" s="13" t="s">
        <v>36</v>
      </c>
      <c r="D11" s="12" t="s">
        <v>21</v>
      </c>
      <c r="E11" s="36"/>
      <c r="F11" s="36"/>
      <c r="G11" s="36"/>
      <c r="H11" s="36"/>
      <c r="I11" s="36"/>
      <c r="J11" s="36"/>
      <c r="K11" s="36"/>
      <c r="L11" s="36"/>
      <c r="M11" s="37" t="s">
        <v>41</v>
      </c>
      <c r="N11" s="36"/>
      <c r="O11" s="36"/>
      <c r="P11" s="37" t="s">
        <v>37</v>
      </c>
      <c r="Q11" s="29">
        <f t="shared" si="2"/>
        <v>4494</v>
      </c>
      <c r="R11" s="30">
        <v>4793.6000000000004</v>
      </c>
      <c r="S11" s="29">
        <f t="shared" si="3"/>
        <v>4793.6000000000004</v>
      </c>
      <c r="T11" s="30">
        <f t="shared" si="0"/>
        <v>4643.8</v>
      </c>
      <c r="U11" s="29">
        <f t="shared" si="1"/>
        <v>4643.8</v>
      </c>
      <c r="V11" s="29" t="s">
        <v>44</v>
      </c>
      <c r="W11" s="31" t="s">
        <v>33</v>
      </c>
      <c r="X11" s="11" t="s">
        <v>45</v>
      </c>
      <c r="Y11" s="3"/>
      <c r="Z11" s="3"/>
      <c r="AA11" s="3"/>
    </row>
    <row r="12" spans="1:27" ht="75">
      <c r="A12" s="6"/>
      <c r="B12" s="10">
        <v>9</v>
      </c>
      <c r="C12" s="15" t="s">
        <v>38</v>
      </c>
      <c r="D12" s="12" t="s">
        <v>21</v>
      </c>
      <c r="E12" s="36"/>
      <c r="F12" s="36"/>
      <c r="G12" s="36"/>
      <c r="H12" s="36"/>
      <c r="I12" s="36"/>
      <c r="J12" s="36"/>
      <c r="K12" s="36"/>
      <c r="L12" s="36"/>
      <c r="M12" s="37" t="s">
        <v>41</v>
      </c>
      <c r="N12" s="36"/>
      <c r="O12" s="36"/>
      <c r="P12" s="37" t="s">
        <v>39</v>
      </c>
      <c r="Q12" s="29">
        <f t="shared" si="2"/>
        <v>5136</v>
      </c>
      <c r="R12" s="30">
        <v>5478.4</v>
      </c>
      <c r="S12" s="29">
        <f t="shared" si="3"/>
        <v>5478.4</v>
      </c>
      <c r="T12" s="30">
        <f t="shared" si="0"/>
        <v>5307.2</v>
      </c>
      <c r="U12" s="29">
        <f t="shared" si="1"/>
        <v>5307.2</v>
      </c>
      <c r="V12" s="29" t="s">
        <v>44</v>
      </c>
      <c r="W12" s="31" t="s">
        <v>22</v>
      </c>
      <c r="X12" s="11" t="s">
        <v>45</v>
      </c>
      <c r="Y12" s="3"/>
      <c r="Z12" s="3"/>
      <c r="AA12" s="3"/>
    </row>
    <row r="13" spans="1:27" ht="29.25" customHeight="1">
      <c r="A13" s="6"/>
      <c r="B13" s="10"/>
      <c r="C13" s="16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 t="s">
        <v>40</v>
      </c>
      <c r="Q13" s="60">
        <f>SUM(Q4:Q12)</f>
        <v>116330.40000000001</v>
      </c>
      <c r="R13" s="61"/>
      <c r="S13" s="60">
        <f>SUM(S4:S12)</f>
        <v>124085.76000000002</v>
      </c>
      <c r="T13" s="62"/>
      <c r="U13" s="60">
        <f>SUM(U4:U12)</f>
        <v>120208.08</v>
      </c>
      <c r="V13" s="17"/>
      <c r="W13" s="18"/>
      <c r="X13" s="7"/>
      <c r="Y13" s="3"/>
      <c r="Z13" s="3"/>
      <c r="AA13" s="3"/>
    </row>
    <row r="14" spans="1:27" s="21" customFormat="1" ht="21.75" customHeight="1">
      <c r="A14" s="6"/>
      <c r="B14" s="40"/>
      <c r="C14" s="41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42"/>
      <c r="R14" s="43"/>
      <c r="S14" s="42"/>
      <c r="T14" s="44"/>
      <c r="U14" s="42"/>
      <c r="V14" s="42"/>
      <c r="W14" s="45"/>
      <c r="X14" s="44"/>
      <c r="Y14" s="3"/>
      <c r="Z14" s="3"/>
      <c r="AA14" s="3"/>
    </row>
    <row r="15" spans="1:27" ht="47.25" customHeight="1">
      <c r="A15" s="5"/>
      <c r="B15" s="70"/>
      <c r="C15" s="64"/>
      <c r="D15" s="64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63"/>
      <c r="V15" s="63"/>
      <c r="W15" s="64"/>
      <c r="X15" s="5"/>
    </row>
    <row r="16" spans="1:27" ht="47.25" customHeight="1">
      <c r="A16" s="5"/>
      <c r="B16" s="70"/>
      <c r="C16" s="64"/>
      <c r="D16" s="64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63"/>
      <c r="V16" s="63"/>
      <c r="W16" s="64"/>
      <c r="X16" s="5"/>
    </row>
    <row r="17" spans="1:24" ht="47.25" customHeight="1">
      <c r="A17" s="5"/>
      <c r="B17" s="70"/>
      <c r="C17" s="64"/>
      <c r="D17" s="64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65"/>
      <c r="V17" s="65"/>
      <c r="W17" s="64"/>
      <c r="X17" s="5"/>
    </row>
    <row r="18" spans="1:24" ht="33" customHeight="1">
      <c r="B18" s="70"/>
      <c r="C18" s="66"/>
      <c r="D18" s="66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65"/>
      <c r="V18" s="65"/>
      <c r="W18" s="66"/>
    </row>
    <row r="19" spans="1:24" ht="27" customHeight="1"/>
    <row r="20" spans="1:24" ht="12.75" customHeight="1"/>
    <row r="21" spans="1:24" ht="12.75" customHeight="1"/>
    <row r="22" spans="1:24" ht="12.75" customHeight="1"/>
    <row r="23" spans="1:24" ht="12.75" customHeight="1"/>
    <row r="24" spans="1:24" ht="12.75" customHeight="1"/>
    <row r="25" spans="1:24" ht="12.75" customHeight="1"/>
    <row r="26" spans="1:24" ht="12.75" customHeight="1"/>
    <row r="27" spans="1:24" ht="12.75" customHeight="1"/>
    <row r="28" spans="1:24" ht="12.75" customHeight="1"/>
    <row r="29" spans="1:24" ht="12.75" customHeight="1"/>
    <row r="30" spans="1:24" ht="12.75" customHeight="1"/>
    <row r="31" spans="1:24" ht="12.75" customHeight="1"/>
    <row r="32" spans="1:2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</sheetData>
  <mergeCells count="10">
    <mergeCell ref="B1:X1"/>
    <mergeCell ref="U16:W16"/>
    <mergeCell ref="U17:W17"/>
    <mergeCell ref="U15:W15"/>
    <mergeCell ref="U18:W18"/>
    <mergeCell ref="B3:W3"/>
    <mergeCell ref="B15:D15"/>
    <mergeCell ref="B16:D16"/>
    <mergeCell ref="B17:D17"/>
    <mergeCell ref="B18:D18"/>
  </mergeCells>
  <conditionalFormatting sqref="R6">
    <cfRule type="notContainsBlanks" dxfId="1" priority="1">
      <formula>LEN(TRIM(R6))&gt;0</formula>
    </cfRule>
  </conditionalFormatting>
  <conditionalFormatting sqref="R7">
    <cfRule type="notContainsBlanks" dxfId="0" priority="2">
      <formula>LEN(TRIM(R7))&gt;0</formula>
    </cfRule>
  </conditionalFormatting>
  <printOptions horizontalCentered="1"/>
  <pageMargins left="0.70866141732283472" right="0.70866141732283472" top="0.74803149606299213" bottom="0.74803149606299213" header="0" footer="0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сечова станція</vt:lpstr>
      <vt:lpstr>Лист1</vt:lpstr>
      <vt:lpstr>Лист2</vt:lpstr>
      <vt:lpstr>'сечова станція'!Область_печати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</cp:lastModifiedBy>
  <cp:lastPrinted>2021-02-11T07:13:04Z</cp:lastPrinted>
  <dcterms:created xsi:type="dcterms:W3CDTF">2021-01-19T12:52:15Z</dcterms:created>
  <dcterms:modified xsi:type="dcterms:W3CDTF">2021-02-22T07:52:36Z</dcterms:modified>
</cp:coreProperties>
</file>